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720" tabRatio="680" activeTab="0"/>
  </bookViews>
  <sheets>
    <sheet name="Bao cao" sheetId="1" r:id="rId1"/>
  </sheets>
  <definedNames>
    <definedName name="_xlnm.Print_Titles" localSheetId="0">'Bao cao'!$7:$9</definedName>
  </definedNames>
  <calcPr fullCalcOnLoad="1"/>
</workbook>
</file>

<file path=xl/sharedStrings.xml><?xml version="1.0" encoding="utf-8"?>
<sst xmlns="http://schemas.openxmlformats.org/spreadsheetml/2006/main" count="68" uniqueCount="58">
  <si>
    <t>Đơn vị: Triệu đồng</t>
  </si>
  <si>
    <t>Thuế sử dụng đất phi nông nghiệp</t>
  </si>
  <si>
    <t>Thu khác ngân sách (bao gồm cả thu tại xã)</t>
  </si>
  <si>
    <t>Thu từ doanh nghiệp trung ương quản lý</t>
  </si>
  <si>
    <t>Thu từ doanh nghiệp địa phương quản lý</t>
  </si>
  <si>
    <t>Thu từ khu vực kinh tế ngoài quốc doanh</t>
  </si>
  <si>
    <t>Thu từ hoạt động xổ số kiến thiết</t>
  </si>
  <si>
    <t>III</t>
  </si>
  <si>
    <t>IV</t>
  </si>
  <si>
    <t>Thuế bảo vệ môi trường</t>
  </si>
  <si>
    <t>II</t>
  </si>
  <si>
    <t>Lệ phí trước bạ</t>
  </si>
  <si>
    <t>Thuế thu nhập cá nhân</t>
  </si>
  <si>
    <t>Thu phí, lệ phí</t>
  </si>
  <si>
    <t>Thu từ doanh nghiệp có vốn đầu tư nước ngoài</t>
  </si>
  <si>
    <t>STT</t>
  </si>
  <si>
    <t>Nội dung các khoản thu</t>
  </si>
  <si>
    <t>Thu tiền sử dụng đất</t>
  </si>
  <si>
    <t>I</t>
  </si>
  <si>
    <t>Thu tiền cho thuê mặt đất, mặt nước trả tiền hàng năm</t>
  </si>
  <si>
    <t>Thu tiền cấp quyền khai thác khoáng sản, cấp quyền khai thác tài nguyên nước</t>
  </si>
  <si>
    <t>Phí, lệ phí trung ương</t>
  </si>
  <si>
    <t>Phí, lệ phí địa phương</t>
  </si>
  <si>
    <t>(Dự toán đã được Hội đồng nhân dân quyết định)</t>
  </si>
  <si>
    <t>NỘI DUNG</t>
  </si>
  <si>
    <t>TỔNG THU NGÂN SÁCH NHÀ NƯỚC</t>
  </si>
  <si>
    <t>Thu nội địa</t>
  </si>
  <si>
    <t>TỔNG THU NSNN</t>
  </si>
  <si>
    <t>THU NSĐP</t>
  </si>
  <si>
    <t>Thuế sử dụng đất nông nghiệp</t>
  </si>
  <si>
    <t>Thu từ cho thuê và tiền bán nhà ở thuộc sở hữu nhà nước</t>
  </si>
  <si>
    <t>Thu hồi vốn, thu cổ tức, lợi nhuận được chia của nhà nước và lợi nhuận sau thuế còn lại sau khi trích lập các quỹ của doanh nghiệp nhà nước</t>
  </si>
  <si>
    <t>Thu từ quỹ đất công ích, hoa lợi công sản khác</t>
  </si>
  <si>
    <t>Thu từ dầu thô</t>
  </si>
  <si>
    <t>Thu từ hoạt động xuất, nhập khẩu</t>
  </si>
  <si>
    <t>Thuế giá trị gia tăng thu từ hàng hoá nhập khẩu</t>
  </si>
  <si>
    <t>Thuế xuất khẩu</t>
  </si>
  <si>
    <t>Thuế nhập khẩu</t>
  </si>
  <si>
    <t>Thuế tiêu thụ đặc biệt thu từ hàng hoá nhập khẩu</t>
  </si>
  <si>
    <t>Thuế bảo vệ môi trường thu từ hàng hoá nhập khẩu</t>
  </si>
  <si>
    <t>Thu khác</t>
  </si>
  <si>
    <t>Thu viện trợ</t>
  </si>
  <si>
    <t>Thuế BVMT thu từ hàng hoá sản xuất, kinh doanh trong nước</t>
  </si>
  <si>
    <t>Thuế BVMT thu từ hàng hoá nhập khẩu</t>
  </si>
  <si>
    <t>Phí lệ phí huyện</t>
  </si>
  <si>
    <t>Phí lệ phí xã, phường</t>
  </si>
  <si>
    <t>-</t>
  </si>
  <si>
    <t>DỰ TOÁN</t>
  </si>
  <si>
    <t>Biểu số 48/CK-NSNN</t>
  </si>
  <si>
    <t>UBND TỈNH YÊN BÁI</t>
  </si>
  <si>
    <t>- Thuế giá trị gia tăng, thu nhập doanh nghiệp</t>
  </si>
  <si>
    <t>- Thuế tài nguyên</t>
  </si>
  <si>
    <t xml:space="preserve">- Thuế tài nguyên </t>
  </si>
  <si>
    <t>- Thu thuỷ điện từ 10 MW trở lên</t>
  </si>
  <si>
    <t>- Thu từ hoạt động thuỷ điện dưới 10 MW</t>
  </si>
  <si>
    <t>- Thuế giá trị gia tăng, thu nhập doanh nghiệp, tài nguyên, tiêu thụ đặc biệt</t>
  </si>
  <si>
    <t>- Trong đó: thuế thu nhập cá nhân thu từ đơn vị do Cục Thuế tỉnh quản lý thuế</t>
  </si>
  <si>
    <t>DỰ TOÁN THU NGÂN SÁCH NHÀ NƯỚC NĂM 2024</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</si>
</sst>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 numFmtId="165" formatCode="_-* #,##0\ _₫_-;\-* #,##0\ _₫_-;_-* &quot;-&quot;??\ _₫_-;_-@_-"/>
  </numFmts>
  <fonts count="53">
    <font>
      <sz val="10"/>
      <name val="Arial"/>
      <family val="0"/>
    </font>
    <font>
      <sz val="12"/>
      <color indexed="8"/>
      <name val="Times New Roman"/>
      <family val="2"/>
    </font>
    <font>
      <sz val="8"/>
      <name val="Arial"/>
      <family val="2"/>
    </font>
    <font>
      <sz val="10"/>
      <name val="Times New Roman"/>
      <family val="1"/>
    </font>
    <font>
      <sz val="11"/>
      <color indexed="8"/>
      <name val="Calibri"/>
      <family val="2"/>
    </font>
    <font>
      <sz val="14"/>
      <color indexed="8"/>
      <name val="Times New Roman"/>
      <family val="2"/>
    </font>
    <font>
      <sz val="12"/>
      <name val=".VnArial Narrow"/>
      <family val="2"/>
    </font>
    <font>
      <sz val="11"/>
      <color indexed="8"/>
      <name val="Helvetica Neue"/>
      <family val="0"/>
    </font>
    <font>
      <b/>
      <sz val="14"/>
      <name val="Arial"/>
      <family val="2"/>
    </font>
    <font>
      <i/>
      <sz val="14"/>
      <name val="Arial"/>
      <family val="2"/>
    </font>
    <font>
      <sz val="14"/>
      <name val="Arial"/>
      <family val="2"/>
    </font>
    <font>
      <b/>
      <sz val="12"/>
      <name val="Times New Roman"/>
      <family val="1"/>
    </font>
    <font>
      <b/>
      <sz val="11"/>
      <name val="Times New Roman"/>
      <family val="1"/>
    </font>
    <font>
      <b/>
      <sz val="14"/>
      <name val="Times New Roman"/>
      <family val="1"/>
    </font>
    <font>
      <i/>
      <sz val="14"/>
      <name val="Times New Roman"/>
      <family val="1"/>
    </font>
    <font>
      <i/>
      <sz val="12"/>
      <name val="Times New Roman"/>
      <family val="1"/>
    </font>
    <font>
      <sz val="12"/>
      <name val="Times New Roman"/>
      <family val="1"/>
    </font>
    <font>
      <sz val="14"/>
      <name val="Times New Roman"/>
      <family val="1"/>
    </font>
    <font>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sz val="12"/>
      <color indexed="10"/>
      <name val="Times New Roman"/>
      <family val="2"/>
    </font>
    <font>
      <i/>
      <sz val="12"/>
      <color indexed="23"/>
      <name val="Times New Roman"/>
      <family val="2"/>
    </font>
    <font>
      <b/>
      <sz val="12"/>
      <color indexed="8"/>
      <name val="Times New Roman"/>
      <family val="2"/>
    </font>
    <font>
      <sz val="12"/>
      <color indexed="9"/>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sz val="11"/>
      <color theme="1"/>
      <name val="Calibri"/>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sz val="14"/>
      <color theme="1"/>
      <name val="Times New Roman"/>
      <family val="2"/>
    </font>
    <font>
      <b/>
      <sz val="12"/>
      <color rgb="FF3F3F3F"/>
      <name val="Times New Roman"/>
      <family val="2"/>
    </font>
    <font>
      <sz val="18"/>
      <color theme="3"/>
      <name val="Cambria"/>
      <family val="2"/>
    </font>
    <font>
      <b/>
      <sz val="12"/>
      <color theme="1"/>
      <name val="Times New Roman"/>
      <family val="2"/>
    </font>
    <font>
      <sz val="12"/>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39" fillId="0" borderId="0" applyFont="0" applyFill="0" applyBorder="0" applyAlignment="0" applyProtection="0"/>
    <xf numFmtId="164"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0" fillId="0" borderId="0">
      <alignment/>
      <protection/>
    </xf>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39" fillId="0" borderId="0">
      <alignment/>
      <protection/>
    </xf>
    <xf numFmtId="0" fontId="48" fillId="0" borderId="0">
      <alignment/>
      <protection/>
    </xf>
    <xf numFmtId="0" fontId="3" fillId="0" borderId="0">
      <alignment/>
      <protection/>
    </xf>
    <xf numFmtId="0" fontId="3" fillId="0" borderId="0">
      <alignment/>
      <protection/>
    </xf>
    <xf numFmtId="0" fontId="6" fillId="0" borderId="0">
      <alignment/>
      <protection/>
    </xf>
    <xf numFmtId="0" fontId="0" fillId="0" borderId="0">
      <alignment/>
      <protection/>
    </xf>
    <xf numFmtId="0" fontId="7" fillId="0" borderId="0" applyNumberFormat="0" applyFill="0" applyBorder="0" applyProtection="0">
      <alignment vertical="top"/>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8">
    <xf numFmtId="0" fontId="0" fillId="0" borderId="0" xfId="0"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165" fontId="8" fillId="0" borderId="0" xfId="0" applyNumberFormat="1" applyFont="1" applyAlignment="1">
      <alignment/>
    </xf>
    <xf numFmtId="0" fontId="0" fillId="0" borderId="0" xfId="0" applyFont="1" applyAlignment="1">
      <alignment/>
    </xf>
    <xf numFmtId="0" fontId="12" fillId="0" borderId="0" xfId="0" applyFont="1" applyAlignment="1">
      <alignment/>
    </xf>
    <xf numFmtId="0" fontId="12" fillId="0" borderId="0" xfId="0" applyFont="1" applyAlignment="1">
      <alignment horizontal="center"/>
    </xf>
    <xf numFmtId="0" fontId="16" fillId="0" borderId="0" xfId="0" applyFont="1" applyAlignment="1">
      <alignment/>
    </xf>
    <xf numFmtId="0" fontId="11" fillId="0" borderId="0" xfId="0" applyFont="1" applyAlignment="1">
      <alignment/>
    </xf>
    <xf numFmtId="0" fontId="13" fillId="0" borderId="10" xfId="68" applyFont="1" applyBorder="1" applyAlignment="1">
      <alignment horizontal="center" vertical="center"/>
      <protection/>
    </xf>
    <xf numFmtId="49" fontId="13" fillId="0" borderId="10" xfId="68" applyNumberFormat="1" applyFont="1" applyBorder="1" applyAlignment="1">
      <alignment horizontal="left" vertical="center" wrapText="1"/>
      <protection/>
    </xf>
    <xf numFmtId="165" fontId="13" fillId="0" borderId="10" xfId="46" applyNumberFormat="1" applyFont="1" applyFill="1" applyBorder="1" applyAlignment="1">
      <alignment horizontal="right" vertical="center" wrapText="1"/>
    </xf>
    <xf numFmtId="165" fontId="13" fillId="0" borderId="10" xfId="46" applyNumberFormat="1" applyFont="1" applyBorder="1" applyAlignment="1">
      <alignment horizontal="right" vertical="center" wrapText="1"/>
    </xf>
    <xf numFmtId="0" fontId="17" fillId="0" borderId="10" xfId="68" applyFont="1" applyBorder="1" applyAlignment="1">
      <alignment horizontal="center" vertical="center"/>
      <protection/>
    </xf>
    <xf numFmtId="49" fontId="17" fillId="0" borderId="10" xfId="68" applyNumberFormat="1" applyFont="1" applyBorder="1" applyAlignment="1">
      <alignment vertical="center" wrapText="1"/>
      <protection/>
    </xf>
    <xf numFmtId="165" fontId="17" fillId="0" borderId="10" xfId="46" applyNumberFormat="1" applyFont="1" applyBorder="1" applyAlignment="1">
      <alignment horizontal="right" vertical="center" wrapText="1"/>
    </xf>
    <xf numFmtId="0" fontId="14" fillId="0" borderId="10" xfId="68" applyFont="1" applyBorder="1" applyAlignment="1">
      <alignment horizontal="center" vertical="center"/>
      <protection/>
    </xf>
    <xf numFmtId="49" fontId="14" fillId="0" borderId="10" xfId="0" applyNumberFormat="1" applyFont="1" applyBorder="1" applyAlignment="1">
      <alignment vertical="center" wrapText="1"/>
    </xf>
    <xf numFmtId="165" fontId="14" fillId="0" borderId="10" xfId="46" applyNumberFormat="1" applyFont="1" applyBorder="1" applyAlignment="1">
      <alignment horizontal="right" vertical="center" wrapText="1"/>
    </xf>
    <xf numFmtId="3" fontId="14" fillId="0" borderId="10" xfId="0" applyNumberFormat="1" applyFont="1" applyBorder="1" applyAlignment="1">
      <alignment vertical="center"/>
    </xf>
    <xf numFmtId="3" fontId="14" fillId="33" borderId="10" xfId="0" applyNumberFormat="1" applyFont="1" applyFill="1" applyBorder="1" applyAlignment="1">
      <alignment vertical="center"/>
    </xf>
    <xf numFmtId="3" fontId="17" fillId="0" borderId="10" xfId="0" applyNumberFormat="1" applyFont="1" applyBorder="1" applyAlignment="1">
      <alignment vertical="center"/>
    </xf>
    <xf numFmtId="3" fontId="17" fillId="33" borderId="10" xfId="0" applyNumberFormat="1" applyFont="1" applyFill="1" applyBorder="1" applyAlignment="1">
      <alignment vertical="center"/>
    </xf>
    <xf numFmtId="0" fontId="17" fillId="0" borderId="10" xfId="68" applyFont="1" applyBorder="1" applyAlignment="1" quotePrefix="1">
      <alignment horizontal="center" vertical="center"/>
      <protection/>
    </xf>
    <xf numFmtId="49" fontId="14" fillId="0" borderId="10" xfId="68" applyNumberFormat="1" applyFont="1" applyBorder="1" applyAlignment="1">
      <alignment vertical="center" wrapText="1"/>
      <protection/>
    </xf>
    <xf numFmtId="0" fontId="14" fillId="0" borderId="10" xfId="68" applyFont="1" applyBorder="1" applyAlignment="1" quotePrefix="1">
      <alignment horizontal="center" vertical="center"/>
      <protection/>
    </xf>
    <xf numFmtId="165" fontId="17" fillId="33" borderId="10" xfId="46" applyNumberFormat="1" applyFont="1" applyFill="1" applyBorder="1" applyAlignment="1">
      <alignment horizontal="right" vertical="center" wrapText="1"/>
    </xf>
    <xf numFmtId="0" fontId="17" fillId="0" borderId="10" xfId="68" applyFont="1" applyBorder="1" applyAlignment="1">
      <alignment horizontal="justify" vertical="center" wrapText="1"/>
      <protection/>
    </xf>
    <xf numFmtId="49" fontId="13" fillId="0" borderId="10" xfId="68" applyNumberFormat="1" applyFont="1" applyBorder="1" applyAlignment="1">
      <alignment vertical="center" wrapText="1"/>
      <protection/>
    </xf>
    <xf numFmtId="0" fontId="11" fillId="0" borderId="0" xfId="0" applyFont="1" applyAlignment="1">
      <alignment horizontal="right"/>
    </xf>
    <xf numFmtId="0" fontId="15" fillId="0" borderId="11" xfId="0" applyFont="1" applyBorder="1" applyAlignment="1">
      <alignment horizontal="right"/>
    </xf>
    <xf numFmtId="0" fontId="11" fillId="0" borderId="10" xfId="68" applyFont="1" applyBorder="1" applyAlignment="1">
      <alignment horizontal="center" vertical="center" wrapText="1"/>
      <protection/>
    </xf>
    <xf numFmtId="3" fontId="11" fillId="0" borderId="10" xfId="68" applyNumberFormat="1" applyFont="1" applyBorder="1" applyAlignment="1">
      <alignment horizontal="center" vertical="center" wrapText="1"/>
      <protection/>
    </xf>
    <xf numFmtId="0" fontId="13" fillId="0" borderId="0" xfId="0" applyFont="1" applyAlignment="1">
      <alignment horizontal="center"/>
    </xf>
    <xf numFmtId="0" fontId="16" fillId="0" borderId="10" xfId="68" applyFont="1" applyBorder="1" applyAlignment="1">
      <alignment horizontal="center" vertical="center" wrapText="1"/>
      <protection/>
    </xf>
    <xf numFmtId="0" fontId="14" fillId="0" borderId="0" xfId="0" applyFont="1" applyAlignment="1">
      <alignment horizontal="center"/>
    </xf>
    <xf numFmtId="0" fontId="11" fillId="0" borderId="0" xfId="0" applyFont="1" applyAlignment="1">
      <alignment horizontal="left"/>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2" xfId="45"/>
    <cellStyle name="Comma 2 6" xfId="46"/>
    <cellStyle name="Comma 21" xfId="47"/>
    <cellStyle name="Comma 5" xfId="48"/>
    <cellStyle name="Comma 6" xfId="49"/>
    <cellStyle name="Currency" xfId="50"/>
    <cellStyle name="Currency [0]" xfId="51"/>
    <cellStyle name="Explanatory Text" xfId="52"/>
    <cellStyle name="Good" xfId="53"/>
    <cellStyle name="Heading 1" xfId="54"/>
    <cellStyle name="Heading 2" xfId="55"/>
    <cellStyle name="Heading 3" xfId="56"/>
    <cellStyle name="Heading 4" xfId="57"/>
    <cellStyle name="Input" xfId="58"/>
    <cellStyle name="Ledger 17 x 11 in" xfId="59"/>
    <cellStyle name="Linked Cell" xfId="60"/>
    <cellStyle name="Neutral" xfId="61"/>
    <cellStyle name="Normal 11" xfId="62"/>
    <cellStyle name="Normal 13" xfId="63"/>
    <cellStyle name="Normal 17" xfId="64"/>
    <cellStyle name="Normal 2" xfId="65"/>
    <cellStyle name="Normal 3" xfId="66"/>
    <cellStyle name="Normal 4" xfId="67"/>
    <cellStyle name="Normal 5" xfId="68"/>
    <cellStyle name="Normal 6" xfId="69"/>
    <cellStyle name="Normal 7" xfId="70"/>
    <cellStyle name="Note" xfId="71"/>
    <cellStyle name="Output" xfId="72"/>
    <cellStyle name="Percent" xfId="73"/>
    <cellStyle name="Percent 2"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E55"/>
  <sheetViews>
    <sheetView showZeros="0" tabSelected="1" zoomScalePageLayoutView="0" workbookViewId="0" topLeftCell="A1">
      <pane xSplit="2" ySplit="9" topLeftCell="C43" activePane="bottomRight" state="frozen"/>
      <selection pane="topLeft" activeCell="A1" sqref="A1"/>
      <selection pane="topRight" activeCell="C1" sqref="C1"/>
      <selection pane="bottomLeft" activeCell="A10" sqref="A10"/>
      <selection pane="bottomRight" activeCell="C16" sqref="C16"/>
    </sheetView>
  </sheetViews>
  <sheetFormatPr defaultColWidth="9.140625" defaultRowHeight="12.75"/>
  <cols>
    <col min="1" max="1" width="5.140625" style="5" customWidth="1"/>
    <col min="2" max="2" width="64.28125" style="5" customWidth="1"/>
    <col min="3" max="4" width="15.8515625" style="5" customWidth="1"/>
    <col min="5" max="5" width="12.8515625" style="5" bestFit="1" customWidth="1"/>
    <col min="6" max="16384" width="9.140625" style="5" customWidth="1"/>
  </cols>
  <sheetData>
    <row r="1" spans="1:4" ht="17.25" customHeight="1">
      <c r="A1" s="37" t="s">
        <v>49</v>
      </c>
      <c r="B1" s="37"/>
      <c r="C1" s="30" t="s">
        <v>48</v>
      </c>
      <c r="D1" s="30"/>
    </row>
    <row r="2" spans="1:4" ht="17.25" customHeight="1">
      <c r="A2" s="6"/>
      <c r="B2" s="6"/>
      <c r="C2" s="6"/>
      <c r="D2" s="6"/>
    </row>
    <row r="3" spans="1:4" ht="17.25" customHeight="1">
      <c r="A3" s="34" t="s">
        <v>57</v>
      </c>
      <c r="B3" s="34"/>
      <c r="C3" s="34"/>
      <c r="D3" s="34"/>
    </row>
    <row r="4" spans="1:4" ht="17.25" customHeight="1">
      <c r="A4" s="36" t="s">
        <v>23</v>
      </c>
      <c r="B4" s="36"/>
      <c r="C4" s="36"/>
      <c r="D4" s="36"/>
    </row>
    <row r="5" spans="1:4" ht="17.25" customHeight="1">
      <c r="A5" s="7"/>
      <c r="B5" s="7"/>
      <c r="C5" s="7"/>
      <c r="D5" s="7"/>
    </row>
    <row r="6" spans="1:4" ht="17.25" customHeight="1">
      <c r="A6" s="6"/>
      <c r="B6" s="6"/>
      <c r="C6" s="31" t="s">
        <v>0</v>
      </c>
      <c r="D6" s="31"/>
    </row>
    <row r="7" spans="1:4" s="8" customFormat="1" ht="30.75" customHeight="1">
      <c r="A7" s="33" t="s">
        <v>15</v>
      </c>
      <c r="B7" s="33" t="s">
        <v>24</v>
      </c>
      <c r="C7" s="33" t="s">
        <v>47</v>
      </c>
      <c r="D7" s="33"/>
    </row>
    <row r="8" spans="1:4" s="9" customFormat="1" ht="17.25" customHeight="1">
      <c r="A8" s="35" t="s">
        <v>15</v>
      </c>
      <c r="B8" s="35" t="s">
        <v>16</v>
      </c>
      <c r="C8" s="32" t="s">
        <v>27</v>
      </c>
      <c r="D8" s="32" t="s">
        <v>28</v>
      </c>
    </row>
    <row r="9" spans="1:4" s="9" customFormat="1" ht="31.5" customHeight="1">
      <c r="A9" s="35"/>
      <c r="B9" s="35"/>
      <c r="C9" s="32"/>
      <c r="D9" s="32"/>
    </row>
    <row r="10" spans="1:4" s="1" customFormat="1" ht="18.75">
      <c r="A10" s="10"/>
      <c r="B10" s="11" t="s">
        <v>25</v>
      </c>
      <c r="C10" s="12">
        <f>C11+C47+C48+C55</f>
        <v>5300000</v>
      </c>
      <c r="D10" s="12">
        <f>D11+D47+D48+D55</f>
        <v>4594450</v>
      </c>
    </row>
    <row r="11" spans="1:5" s="1" customFormat="1" ht="18.75">
      <c r="A11" s="10" t="s">
        <v>18</v>
      </c>
      <c r="B11" s="11" t="s">
        <v>26</v>
      </c>
      <c r="C11" s="13">
        <f>C12+C15+C20+C23+C26+C28+C31+C32+C37+C38+C39+C40+C41+C42+C43+C44+C45+C46</f>
        <v>4740000</v>
      </c>
      <c r="D11" s="13">
        <f>D12+D15+D20+D23+D26+D28+D31+D32+D37+D38+D39+D40+D41+D42+D43+D44+D45+D46</f>
        <v>4594450</v>
      </c>
      <c r="E11" s="4"/>
    </row>
    <row r="12" spans="1:4" s="3" customFormat="1" ht="18.75">
      <c r="A12" s="14">
        <v>1</v>
      </c>
      <c r="B12" s="15" t="s">
        <v>3</v>
      </c>
      <c r="C12" s="16">
        <f>C13+C14</f>
        <v>200000</v>
      </c>
      <c r="D12" s="16">
        <f>D13+D14</f>
        <v>200000</v>
      </c>
    </row>
    <row r="13" spans="1:4" s="2" customFormat="1" ht="18.75">
      <c r="A13" s="17"/>
      <c r="B13" s="18" t="s">
        <v>50</v>
      </c>
      <c r="C13" s="19">
        <v>198400</v>
      </c>
      <c r="D13" s="19">
        <f>C13</f>
        <v>198400</v>
      </c>
    </row>
    <row r="14" spans="1:4" s="2" customFormat="1" ht="18.75">
      <c r="A14" s="17"/>
      <c r="B14" s="18" t="s">
        <v>51</v>
      </c>
      <c r="C14" s="19">
        <v>1600</v>
      </c>
      <c r="D14" s="19">
        <f>C14</f>
        <v>1600</v>
      </c>
    </row>
    <row r="15" spans="1:4" s="3" customFormat="1" ht="18.75">
      <c r="A15" s="14">
        <v>2</v>
      </c>
      <c r="B15" s="15" t="s">
        <v>4</v>
      </c>
      <c r="C15" s="16">
        <f>SUM(C16:C19)</f>
        <v>250000</v>
      </c>
      <c r="D15" s="16">
        <f>SUM(D16:D19)</f>
        <v>250000</v>
      </c>
    </row>
    <row r="16" spans="1:4" s="2" customFormat="1" ht="18.75">
      <c r="A16" s="17"/>
      <c r="B16" s="18" t="s">
        <v>50</v>
      </c>
      <c r="C16" s="20">
        <v>114500</v>
      </c>
      <c r="D16" s="19">
        <f>C16</f>
        <v>114500</v>
      </c>
    </row>
    <row r="17" spans="1:4" s="2" customFormat="1" ht="18.75">
      <c r="A17" s="17"/>
      <c r="B17" s="18" t="s">
        <v>52</v>
      </c>
      <c r="C17" s="20">
        <v>27000</v>
      </c>
      <c r="D17" s="19">
        <f>C17</f>
        <v>27000</v>
      </c>
    </row>
    <row r="18" spans="1:4" s="2" customFormat="1" ht="18.75">
      <c r="A18" s="17"/>
      <c r="B18" s="18" t="s">
        <v>53</v>
      </c>
      <c r="C18" s="20">
        <v>100000</v>
      </c>
      <c r="D18" s="19">
        <f>C18</f>
        <v>100000</v>
      </c>
    </row>
    <row r="19" spans="1:4" s="2" customFormat="1" ht="18.75">
      <c r="A19" s="17"/>
      <c r="B19" s="18" t="s">
        <v>54</v>
      </c>
      <c r="C19" s="20">
        <v>8500</v>
      </c>
      <c r="D19" s="19">
        <f>C19</f>
        <v>8500</v>
      </c>
    </row>
    <row r="20" spans="1:4" s="3" customFormat="1" ht="18.75">
      <c r="A20" s="14">
        <v>3</v>
      </c>
      <c r="B20" s="15" t="s">
        <v>14</v>
      </c>
      <c r="C20" s="16">
        <f>C21+C22</f>
        <v>120000</v>
      </c>
      <c r="D20" s="16">
        <f>D21+D22</f>
        <v>120000</v>
      </c>
    </row>
    <row r="21" spans="1:4" s="2" customFormat="1" ht="18.75">
      <c r="A21" s="17"/>
      <c r="B21" s="18" t="s">
        <v>50</v>
      </c>
      <c r="C21" s="20">
        <v>69500</v>
      </c>
      <c r="D21" s="21">
        <v>69500</v>
      </c>
    </row>
    <row r="22" spans="1:4" s="2" customFormat="1" ht="18.75">
      <c r="A22" s="17"/>
      <c r="B22" s="18" t="s">
        <v>51</v>
      </c>
      <c r="C22" s="20">
        <v>50500</v>
      </c>
      <c r="D22" s="21">
        <v>50500</v>
      </c>
    </row>
    <row r="23" spans="1:4" s="3" customFormat="1" ht="18.75">
      <c r="A23" s="14">
        <v>4</v>
      </c>
      <c r="B23" s="15" t="s">
        <v>5</v>
      </c>
      <c r="C23" s="16">
        <f>C24+C25</f>
        <v>1120000</v>
      </c>
      <c r="D23" s="16">
        <f>D24+D25</f>
        <v>1120000</v>
      </c>
    </row>
    <row r="24" spans="1:4" s="2" customFormat="1" ht="37.5">
      <c r="A24" s="17"/>
      <c r="B24" s="18" t="s">
        <v>55</v>
      </c>
      <c r="C24" s="20">
        <v>875000</v>
      </c>
      <c r="D24" s="21">
        <v>875000</v>
      </c>
    </row>
    <row r="25" spans="1:4" s="2" customFormat="1" ht="18.75">
      <c r="A25" s="17"/>
      <c r="B25" s="18" t="s">
        <v>53</v>
      </c>
      <c r="C25" s="20">
        <v>245000</v>
      </c>
      <c r="D25" s="21">
        <v>245000</v>
      </c>
    </row>
    <row r="26" spans="1:4" s="3" customFormat="1" ht="18.75">
      <c r="A26" s="14">
        <v>5</v>
      </c>
      <c r="B26" s="15" t="s">
        <v>12</v>
      </c>
      <c r="C26" s="22">
        <v>204000</v>
      </c>
      <c r="D26" s="23">
        <v>204000</v>
      </c>
    </row>
    <row r="27" spans="1:4" s="2" customFormat="1" ht="37.5">
      <c r="A27" s="17"/>
      <c r="B27" s="18" t="s">
        <v>56</v>
      </c>
      <c r="C27" s="20">
        <v>44000</v>
      </c>
      <c r="D27" s="20">
        <v>44000</v>
      </c>
    </row>
    <row r="28" spans="1:4" s="3" customFormat="1" ht="18.75">
      <c r="A28" s="14">
        <v>6</v>
      </c>
      <c r="B28" s="15" t="s">
        <v>9</v>
      </c>
      <c r="C28" s="16">
        <f>C29+C30</f>
        <v>110000</v>
      </c>
      <c r="D28" s="16">
        <f>D29+D30</f>
        <v>65000</v>
      </c>
    </row>
    <row r="29" spans="1:4" s="2" customFormat="1" ht="37.5">
      <c r="A29" s="24" t="s">
        <v>46</v>
      </c>
      <c r="B29" s="25" t="s">
        <v>42</v>
      </c>
      <c r="C29" s="22">
        <v>65000</v>
      </c>
      <c r="D29" s="22">
        <f>C29</f>
        <v>65000</v>
      </c>
    </row>
    <row r="30" spans="1:4" s="2" customFormat="1" ht="18.75">
      <c r="A30" s="24" t="s">
        <v>46</v>
      </c>
      <c r="B30" s="25" t="s">
        <v>43</v>
      </c>
      <c r="C30" s="22">
        <v>45000</v>
      </c>
      <c r="D30" s="22">
        <v>0</v>
      </c>
    </row>
    <row r="31" spans="1:4" s="3" customFormat="1" ht="18.75">
      <c r="A31" s="14">
        <v>7</v>
      </c>
      <c r="B31" s="15" t="s">
        <v>11</v>
      </c>
      <c r="C31" s="22">
        <v>200000</v>
      </c>
      <c r="D31" s="23">
        <v>200000</v>
      </c>
    </row>
    <row r="32" spans="1:4" s="3" customFormat="1" ht="18.75">
      <c r="A32" s="14">
        <v>8</v>
      </c>
      <c r="B32" s="15" t="s">
        <v>13</v>
      </c>
      <c r="C32" s="16">
        <f>C33+C34</f>
        <v>134000</v>
      </c>
      <c r="D32" s="16">
        <f>D33+D34</f>
        <v>122250</v>
      </c>
    </row>
    <row r="33" spans="1:4" s="2" customFormat="1" ht="18.75">
      <c r="A33" s="26" t="s">
        <v>46</v>
      </c>
      <c r="B33" s="25" t="s">
        <v>21</v>
      </c>
      <c r="C33" s="22">
        <v>11750</v>
      </c>
      <c r="D33" s="19">
        <v>0</v>
      </c>
    </row>
    <row r="34" spans="1:4" s="2" customFormat="1" ht="18.75">
      <c r="A34" s="26" t="s">
        <v>46</v>
      </c>
      <c r="B34" s="25" t="s">
        <v>22</v>
      </c>
      <c r="C34" s="22">
        <v>122250</v>
      </c>
      <c r="D34" s="19">
        <f>C34</f>
        <v>122250</v>
      </c>
    </row>
    <row r="35" spans="1:4" s="2" customFormat="1" ht="18.75">
      <c r="A35" s="26" t="s">
        <v>46</v>
      </c>
      <c r="B35" s="25" t="s">
        <v>44</v>
      </c>
      <c r="C35" s="22"/>
      <c r="D35" s="19"/>
    </row>
    <row r="36" spans="1:4" s="2" customFormat="1" ht="18.75">
      <c r="A36" s="26" t="s">
        <v>46</v>
      </c>
      <c r="B36" s="25" t="s">
        <v>45</v>
      </c>
      <c r="C36" s="22"/>
      <c r="D36" s="19"/>
    </row>
    <row r="37" spans="1:4" s="3" customFormat="1" ht="18.75">
      <c r="A37" s="14">
        <v>9</v>
      </c>
      <c r="B37" s="15" t="s">
        <v>29</v>
      </c>
      <c r="C37" s="27"/>
      <c r="D37" s="16"/>
    </row>
    <row r="38" spans="1:4" s="3" customFormat="1" ht="18.75">
      <c r="A38" s="14">
        <v>10</v>
      </c>
      <c r="B38" s="15" t="s">
        <v>1</v>
      </c>
      <c r="C38" s="22">
        <v>10000</v>
      </c>
      <c r="D38" s="16">
        <f>C38</f>
        <v>10000</v>
      </c>
    </row>
    <row r="39" spans="1:4" s="3" customFormat="1" ht="18.75">
      <c r="A39" s="14">
        <v>11</v>
      </c>
      <c r="B39" s="15" t="s">
        <v>19</v>
      </c>
      <c r="C39" s="16">
        <v>33500</v>
      </c>
      <c r="D39" s="27">
        <f>C39</f>
        <v>33500</v>
      </c>
    </row>
    <row r="40" spans="1:4" s="3" customFormat="1" ht="18.75">
      <c r="A40" s="14">
        <v>12</v>
      </c>
      <c r="B40" s="15" t="s">
        <v>17</v>
      </c>
      <c r="C40" s="16">
        <v>2065000</v>
      </c>
      <c r="D40" s="16">
        <f>C40</f>
        <v>2065000</v>
      </c>
    </row>
    <row r="41" spans="1:4" s="3" customFormat="1" ht="18.75">
      <c r="A41" s="14">
        <v>13</v>
      </c>
      <c r="B41" s="15" t="s">
        <v>30</v>
      </c>
      <c r="C41" s="16"/>
      <c r="D41" s="16"/>
    </row>
    <row r="42" spans="1:4" s="3" customFormat="1" ht="18.75">
      <c r="A42" s="14">
        <v>14</v>
      </c>
      <c r="B42" s="15" t="s">
        <v>6</v>
      </c>
      <c r="C42" s="16">
        <v>50000</v>
      </c>
      <c r="D42" s="16">
        <f>C42</f>
        <v>50000</v>
      </c>
    </row>
    <row r="43" spans="1:4" s="3" customFormat="1" ht="37.5">
      <c r="A43" s="14">
        <v>15</v>
      </c>
      <c r="B43" s="15" t="s">
        <v>20</v>
      </c>
      <c r="C43" s="16">
        <v>100000</v>
      </c>
      <c r="D43" s="27">
        <f>36000+64000*0.3</f>
        <v>55200</v>
      </c>
    </row>
    <row r="44" spans="1:4" s="3" customFormat="1" ht="18.75">
      <c r="A44" s="14">
        <v>16</v>
      </c>
      <c r="B44" s="15" t="s">
        <v>2</v>
      </c>
      <c r="C44" s="22">
        <v>139500</v>
      </c>
      <c r="D44" s="23">
        <f>90500+5000</f>
        <v>95500</v>
      </c>
    </row>
    <row r="45" spans="1:4" s="3" customFormat="1" ht="18.75">
      <c r="A45" s="14">
        <v>17</v>
      </c>
      <c r="B45" s="15" t="s">
        <v>32</v>
      </c>
      <c r="C45" s="16"/>
      <c r="D45" s="16"/>
    </row>
    <row r="46" spans="1:4" s="3" customFormat="1" ht="56.25">
      <c r="A46" s="14">
        <v>18</v>
      </c>
      <c r="B46" s="28" t="s">
        <v>31</v>
      </c>
      <c r="C46" s="16">
        <v>4000</v>
      </c>
      <c r="D46" s="27">
        <f>C46</f>
        <v>4000</v>
      </c>
    </row>
    <row r="47" spans="1:4" s="1" customFormat="1" ht="18.75">
      <c r="A47" s="10" t="s">
        <v>10</v>
      </c>
      <c r="B47" s="29" t="s">
        <v>33</v>
      </c>
      <c r="C47" s="13"/>
      <c r="D47" s="13"/>
    </row>
    <row r="48" spans="1:4" s="3" customFormat="1" ht="18.75">
      <c r="A48" s="10" t="s">
        <v>7</v>
      </c>
      <c r="B48" s="29" t="s">
        <v>34</v>
      </c>
      <c r="C48" s="13">
        <f>C49+C50</f>
        <v>560000</v>
      </c>
      <c r="D48" s="13"/>
    </row>
    <row r="49" spans="1:4" s="3" customFormat="1" ht="18.75">
      <c r="A49" s="14">
        <v>1</v>
      </c>
      <c r="B49" s="15" t="s">
        <v>35</v>
      </c>
      <c r="C49" s="16">
        <v>414000</v>
      </c>
      <c r="D49" s="16"/>
    </row>
    <row r="50" spans="1:4" s="3" customFormat="1" ht="18.75">
      <c r="A50" s="14">
        <v>2</v>
      </c>
      <c r="B50" s="15" t="s">
        <v>36</v>
      </c>
      <c r="C50" s="16">
        <v>146000</v>
      </c>
      <c r="D50" s="16"/>
    </row>
    <row r="51" spans="1:4" s="3" customFormat="1" ht="18.75">
      <c r="A51" s="14">
        <v>3</v>
      </c>
      <c r="B51" s="15" t="s">
        <v>37</v>
      </c>
      <c r="C51" s="16"/>
      <c r="D51" s="16"/>
    </row>
    <row r="52" spans="1:4" s="3" customFormat="1" ht="18.75">
      <c r="A52" s="14">
        <v>4</v>
      </c>
      <c r="B52" s="15" t="s">
        <v>38</v>
      </c>
      <c r="C52" s="16"/>
      <c r="D52" s="16"/>
    </row>
    <row r="53" spans="1:4" s="3" customFormat="1" ht="18.75">
      <c r="A53" s="14">
        <v>5</v>
      </c>
      <c r="B53" s="15" t="s">
        <v>39</v>
      </c>
      <c r="C53" s="16"/>
      <c r="D53" s="16"/>
    </row>
    <row r="54" spans="1:4" s="3" customFormat="1" ht="18.75">
      <c r="A54" s="14">
        <v>6</v>
      </c>
      <c r="B54" s="15" t="s">
        <v>40</v>
      </c>
      <c r="C54" s="16"/>
      <c r="D54" s="16"/>
    </row>
    <row r="55" spans="1:4" s="1" customFormat="1" ht="18.75">
      <c r="A55" s="10" t="s">
        <v>8</v>
      </c>
      <c r="B55" s="29" t="s">
        <v>41</v>
      </c>
      <c r="C55" s="13"/>
      <c r="D55" s="13"/>
    </row>
    <row r="56" ht="17.25" customHeight="1"/>
  </sheetData>
  <sheetProtection/>
  <mergeCells count="10">
    <mergeCell ref="C1:D1"/>
    <mergeCell ref="C6:D6"/>
    <mergeCell ref="C8:C9"/>
    <mergeCell ref="D8:D9"/>
    <mergeCell ref="C7:D7"/>
    <mergeCell ref="A3:D3"/>
    <mergeCell ref="B7:B9"/>
    <mergeCell ref="A7:A9"/>
    <mergeCell ref="A4:D4"/>
    <mergeCell ref="A1:B1"/>
  </mergeCells>
  <printOptions/>
  <pageMargins left="0.82" right="0" top="0.8267716535433072" bottom="0.61" header="0.7480314960629921" footer="0.2362204724409449"/>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Smart</dc:creator>
  <cp:keywords/>
  <dc:description/>
  <cp:lastModifiedBy>HungPortal</cp:lastModifiedBy>
  <cp:lastPrinted>2023-01-12T03:02:51Z</cp:lastPrinted>
  <dcterms:created xsi:type="dcterms:W3CDTF">2011-09-11T06:55:33Z</dcterms:created>
  <dcterms:modified xsi:type="dcterms:W3CDTF">2024-01-19T07:06:28Z</dcterms:modified>
  <cp:category/>
  <cp:version/>
  <cp:contentType/>
  <cp:contentStatus/>
</cp:coreProperties>
</file>