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720" tabRatio="680" activeTab="0"/>
  </bookViews>
  <sheets>
    <sheet name="Bao cao" sheetId="1" r:id="rId1"/>
  </sheets>
  <externalReferences>
    <externalReference r:id="rId4"/>
  </externalReferences>
  <definedNames>
    <definedName name="_xlnm.Print_Titles" localSheetId="0">'Bao cao'!$7:$10</definedName>
  </definedNames>
  <calcPr fullCalcOnLoad="1"/>
</workbook>
</file>

<file path=xl/sharedStrings.xml><?xml version="1.0" encoding="utf-8"?>
<sst xmlns="http://schemas.openxmlformats.org/spreadsheetml/2006/main" count="53" uniqueCount="46">
  <si>
    <t>Đơn vị: Triệu đồng</t>
  </si>
  <si>
    <t>Dự phòng ngân sách</t>
  </si>
  <si>
    <t>Chi đầu tư phát triển</t>
  </si>
  <si>
    <t>III</t>
  </si>
  <si>
    <t>IV</t>
  </si>
  <si>
    <t>V</t>
  </si>
  <si>
    <t>VI</t>
  </si>
  <si>
    <t>NGÂN SÁCH CẤP TỈNH</t>
  </si>
  <si>
    <t>Chi các chương trình mục tiêu quốc gia</t>
  </si>
  <si>
    <t>II</t>
  </si>
  <si>
    <t>A</t>
  </si>
  <si>
    <t>B</t>
  </si>
  <si>
    <t>C</t>
  </si>
  <si>
    <t>STT</t>
  </si>
  <si>
    <t>NGÂN SÁCH HUYỆN</t>
  </si>
  <si>
    <t>I</t>
  </si>
  <si>
    <t>Chi thường xuyên (3)</t>
  </si>
  <si>
    <t>Chi bổ sung quỹ dự trữ tài chính</t>
  </si>
  <si>
    <t>Chi tạo nguồn, điều chỉnh tiền lương</t>
  </si>
  <si>
    <t>(Dự toán đã được Hội đồng nhân dân quyết định)</t>
  </si>
  <si>
    <t>Trong đó:</t>
  </si>
  <si>
    <t>NỘI DUNG</t>
  </si>
  <si>
    <t>Chi trả nợ lãi các khoản do chính quyền địa phương vay</t>
  </si>
  <si>
    <t>Chi các chương trình mục tiêu, nhiệm vụ</t>
  </si>
  <si>
    <t>-</t>
  </si>
  <si>
    <t>NSĐP</t>
  </si>
  <si>
    <t>TỔNG CHI NGÂN SÁCH ĐỊA PHƯƠNG</t>
  </si>
  <si>
    <t>CHI CÂN ĐỐI NGÂN SÁCH ĐỊA PHƯƠNG</t>
  </si>
  <si>
    <t>Chi đầu tư cho các dự án</t>
  </si>
  <si>
    <t>Chi đầu tư phát triển khác</t>
  </si>
  <si>
    <t>Chi giáo dục - đào tạo và dạy nghề</t>
  </si>
  <si>
    <t>Chi khoa học và công nghệ</t>
  </si>
  <si>
    <t>Từ nguồn thu tiền sử dụng đất</t>
  </si>
  <si>
    <t>Từ nguồn thu xổ số kiến thiết</t>
  </si>
  <si>
    <t>Trong đó chia theo lĩnh vực:</t>
  </si>
  <si>
    <t>Trong đó chia theo nguồn vốn:</t>
  </si>
  <si>
    <t>CHI CÁC CHƯƠNG TRÌNH MỤC TIÊU</t>
  </si>
  <si>
    <t>CHI CHUYỂN NGUỒN SANG NĂM SAU</t>
  </si>
  <si>
    <t>Chi đầu tư và hỗ trợ cho các doanh nghiệp cung cấp sản phẩm, dịch vụ công ích do Nhà nước đặt hàng, các tổ chức kinh tế, các tổ chức tài chính của địa phương theo quy định của pháp luật</t>
  </si>
  <si>
    <t>Biểu số 49/CK-NSNN</t>
  </si>
  <si>
    <t>CHIA RA</t>
  </si>
  <si>
    <t>UBND TỈNH YÊN BÁI</t>
  </si>
  <si>
    <t>Chương trình mục tiêu quốc gia phát triển KTXH vùng đồng bào DTTS &amp;MN</t>
  </si>
  <si>
    <t>Chương trình mục tiêu quốc gia Giảm nghèo bền vững</t>
  </si>
  <si>
    <t>Chương trình mục tiêu quốc gia Xây dựng nông thôn mới</t>
  </si>
  <si>
    <t>DỰ TOÁN CHI NGÂN SÁCH ĐỊA PHƯƠNG, CHI NGÂN SÁCH CẤP TỈNH
VÀ CHI NGÂN SÁCH HUYỆN THEO CƠ CẤU CHI NĂM 2024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</si>
</sst>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s>
  <fonts count="51">
    <font>
      <sz val="10"/>
      <name val="Arial"/>
      <family val="0"/>
    </font>
    <font>
      <sz val="12"/>
      <color indexed="8"/>
      <name val="Times New Roman"/>
      <family val="2"/>
    </font>
    <font>
      <sz val="8"/>
      <name val="Arial"/>
      <family val="2"/>
    </font>
    <font>
      <sz val="10"/>
      <name val="Times New Roman"/>
      <family val="1"/>
    </font>
    <font>
      <sz val="11"/>
      <color indexed="8"/>
      <name val="Calibri"/>
      <family val="2"/>
    </font>
    <font>
      <sz val="14"/>
      <color indexed="8"/>
      <name val="Times New Roman"/>
      <family val="2"/>
    </font>
    <font>
      <sz val="12"/>
      <name val=".VnArial Narrow"/>
      <family val="2"/>
    </font>
    <font>
      <sz val="11"/>
      <color indexed="8"/>
      <name val="Helvetica Neue"/>
      <family val="0"/>
    </font>
    <font>
      <i/>
      <sz val="10"/>
      <name val="Arial"/>
      <family val="2"/>
    </font>
    <font>
      <b/>
      <sz val="12"/>
      <name val="Times New Roman"/>
      <family val="1"/>
    </font>
    <font>
      <sz val="11"/>
      <name val="Times New Roman"/>
      <family val="1"/>
    </font>
    <font>
      <b/>
      <sz val="14"/>
      <name val="Times New Roman"/>
      <family val="1"/>
    </font>
    <font>
      <i/>
      <sz val="13"/>
      <name val="Times New Roman"/>
      <family val="1"/>
    </font>
    <font>
      <sz val="12"/>
      <name val="Times New Roman"/>
      <family val="1"/>
    </font>
    <font>
      <i/>
      <sz val="12"/>
      <name val="Times New Roman"/>
      <family val="1"/>
    </font>
    <font>
      <b/>
      <sz val="10"/>
      <name val="Arial"/>
      <family val="2"/>
    </font>
    <font>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sz val="11"/>
      <color theme="1"/>
      <name val="Calibri"/>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4"/>
      <color theme="1"/>
      <name val="Times New Roman"/>
      <family val="2"/>
    </font>
    <font>
      <b/>
      <sz val="12"/>
      <color rgb="FF3F3F3F"/>
      <name val="Times New Roman"/>
      <family val="2"/>
    </font>
    <font>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164"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0" fillId="0" borderId="0">
      <alignment/>
      <protection/>
    </xf>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37" fillId="0" borderId="0">
      <alignment/>
      <protection/>
    </xf>
    <xf numFmtId="0" fontId="46" fillId="0" borderId="0">
      <alignment/>
      <protection/>
    </xf>
    <xf numFmtId="0" fontId="3" fillId="0" borderId="0">
      <alignment/>
      <protection/>
    </xf>
    <xf numFmtId="0" fontId="3" fillId="0" borderId="0">
      <alignment/>
      <protection/>
    </xf>
    <xf numFmtId="0" fontId="6" fillId="0" borderId="0">
      <alignment/>
      <protection/>
    </xf>
    <xf numFmtId="0" fontId="0" fillId="0" borderId="0">
      <alignment/>
      <protection/>
    </xf>
    <xf numFmtId="0" fontId="7" fillId="0" borderId="0" applyNumberFormat="0" applyFill="0" applyBorder="0" applyProtection="0">
      <alignment vertical="top"/>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7">
    <xf numFmtId="0" fontId="0" fillId="0" borderId="0" xfId="0" applyAlignment="1">
      <alignment/>
    </xf>
    <xf numFmtId="0" fontId="0" fillId="0" borderId="0" xfId="0" applyFont="1" applyAlignment="1">
      <alignment/>
    </xf>
    <xf numFmtId="0" fontId="8" fillId="0" borderId="0" xfId="0" applyFont="1" applyAlignment="1">
      <alignment/>
    </xf>
    <xf numFmtId="0" fontId="10" fillId="0" borderId="0" xfId="0" applyFont="1" applyAlignment="1">
      <alignment/>
    </xf>
    <xf numFmtId="0" fontId="10" fillId="0" borderId="0" xfId="0" applyFont="1" applyAlignment="1">
      <alignment horizontal="center"/>
    </xf>
    <xf numFmtId="0" fontId="13" fillId="0" borderId="0" xfId="0" applyFont="1" applyAlignment="1">
      <alignment/>
    </xf>
    <xf numFmtId="0" fontId="9" fillId="0" borderId="10" xfId="70" applyFont="1" applyBorder="1" applyAlignment="1">
      <alignment horizontal="center" vertical="center"/>
      <protection/>
    </xf>
    <xf numFmtId="49" fontId="9" fillId="0" borderId="10" xfId="70" applyNumberFormat="1" applyFont="1" applyBorder="1" applyAlignment="1">
      <alignment horizontal="left" vertical="center" wrapText="1"/>
      <protection/>
    </xf>
    <xf numFmtId="3" fontId="9" fillId="0" borderId="10" xfId="70" applyNumberFormat="1" applyFont="1" applyBorder="1" applyAlignment="1">
      <alignment vertical="center"/>
      <protection/>
    </xf>
    <xf numFmtId="3" fontId="0" fillId="0" borderId="0" xfId="0" applyNumberFormat="1" applyFont="1" applyAlignment="1">
      <alignment/>
    </xf>
    <xf numFmtId="49" fontId="9" fillId="0" borderId="10" xfId="70" applyNumberFormat="1" applyFont="1" applyBorder="1" applyAlignment="1">
      <alignment vertical="center" wrapText="1"/>
      <protection/>
    </xf>
    <xf numFmtId="0" fontId="13" fillId="0" borderId="10" xfId="70" applyFont="1" applyBorder="1" applyAlignment="1">
      <alignment horizontal="center" vertical="center"/>
      <protection/>
    </xf>
    <xf numFmtId="49" fontId="13" fillId="0" borderId="10" xfId="70" applyNumberFormat="1" applyFont="1" applyBorder="1" applyAlignment="1">
      <alignment vertical="center" wrapText="1"/>
      <protection/>
    </xf>
    <xf numFmtId="3" fontId="13" fillId="0" borderId="10" xfId="70" applyNumberFormat="1" applyFont="1" applyBorder="1" applyAlignment="1">
      <alignment vertical="center"/>
      <protection/>
    </xf>
    <xf numFmtId="0" fontId="14" fillId="0" borderId="10" xfId="70" applyFont="1" applyBorder="1" applyAlignment="1" quotePrefix="1">
      <alignment horizontal="center" vertical="center"/>
      <protection/>
    </xf>
    <xf numFmtId="49" fontId="14" fillId="0" borderId="10" xfId="70" applyNumberFormat="1" applyFont="1" applyBorder="1" applyAlignment="1">
      <alignment vertical="center" wrapText="1"/>
      <protection/>
    </xf>
    <xf numFmtId="3" fontId="14" fillId="0" borderId="10" xfId="70" applyNumberFormat="1" applyFont="1" applyBorder="1" applyAlignment="1">
      <alignment vertical="center"/>
      <protection/>
    </xf>
    <xf numFmtId="3" fontId="14" fillId="0" borderId="10" xfId="0" applyNumberFormat="1" applyFont="1" applyBorder="1" applyAlignment="1">
      <alignment vertical="center"/>
    </xf>
    <xf numFmtId="49" fontId="13" fillId="0" borderId="10" xfId="70" applyNumberFormat="1" applyFont="1" applyBorder="1" applyAlignment="1">
      <alignment horizontal="justify" vertical="center" wrapText="1"/>
      <protection/>
    </xf>
    <xf numFmtId="3" fontId="13" fillId="0" borderId="10" xfId="0" applyNumberFormat="1" applyFont="1" applyBorder="1" applyAlignment="1">
      <alignment vertical="center"/>
    </xf>
    <xf numFmtId="3" fontId="9" fillId="0" borderId="10" xfId="0" applyNumberFormat="1" applyFont="1" applyBorder="1" applyAlignment="1">
      <alignment vertical="center"/>
    </xf>
    <xf numFmtId="0" fontId="14" fillId="0" borderId="10" xfId="70" applyFont="1" applyBorder="1" applyAlignment="1">
      <alignment horizontal="center" vertical="center"/>
      <protection/>
    </xf>
    <xf numFmtId="0" fontId="15" fillId="0" borderId="0" xfId="0" applyFont="1" applyAlignment="1">
      <alignment/>
    </xf>
    <xf numFmtId="49" fontId="13" fillId="0" borderId="10" xfId="0" applyNumberFormat="1" applyFont="1" applyBorder="1" applyAlignment="1">
      <alignment vertical="center" wrapText="1"/>
    </xf>
    <xf numFmtId="0" fontId="9" fillId="0" borderId="10" xfId="0" applyFont="1" applyBorder="1" applyAlignment="1">
      <alignment horizontal="center" vertical="center"/>
    </xf>
    <xf numFmtId="0" fontId="9" fillId="0" borderId="10" xfId="0" applyFont="1" applyBorder="1" applyAlignment="1">
      <alignment/>
    </xf>
    <xf numFmtId="0" fontId="9" fillId="0" borderId="0" xfId="0" applyFont="1" applyAlignment="1">
      <alignment horizontal="right"/>
    </xf>
    <xf numFmtId="0" fontId="9" fillId="0" borderId="0" xfId="0" applyFont="1" applyAlignment="1">
      <alignment horizontal="left"/>
    </xf>
    <xf numFmtId="0" fontId="12" fillId="0" borderId="0" xfId="0" applyFont="1" applyAlignment="1">
      <alignment horizontal="center"/>
    </xf>
    <xf numFmtId="0" fontId="11" fillId="0" borderId="0" xfId="0" applyFont="1" applyAlignment="1">
      <alignment horizontal="center" vertical="center" wrapText="1"/>
    </xf>
    <xf numFmtId="0" fontId="11" fillId="0" borderId="0" xfId="0" applyFont="1" applyAlignment="1">
      <alignment horizontal="center" vertical="center"/>
    </xf>
    <xf numFmtId="0" fontId="14" fillId="0" borderId="11" xfId="0" applyFont="1" applyBorder="1" applyAlignment="1">
      <alignment horizontal="right"/>
    </xf>
    <xf numFmtId="3" fontId="9" fillId="0" borderId="12" xfId="70" applyNumberFormat="1" applyFont="1" applyBorder="1" applyAlignment="1">
      <alignment horizontal="center" vertical="center" wrapText="1"/>
      <protection/>
    </xf>
    <xf numFmtId="3" fontId="9" fillId="0" borderId="13" xfId="70" applyNumberFormat="1" applyFont="1" applyBorder="1" applyAlignment="1">
      <alignment horizontal="center" vertical="center" wrapText="1"/>
      <protection/>
    </xf>
    <xf numFmtId="3" fontId="9" fillId="0" borderId="14" xfId="70" applyNumberFormat="1" applyFont="1" applyBorder="1" applyAlignment="1">
      <alignment horizontal="center" vertical="center" wrapText="1"/>
      <protection/>
    </xf>
    <xf numFmtId="3" fontId="9" fillId="0" borderId="15" xfId="70" applyNumberFormat="1" applyFont="1" applyBorder="1" applyAlignment="1">
      <alignment horizontal="center" vertical="center" wrapText="1"/>
      <protection/>
    </xf>
    <xf numFmtId="3" fontId="9" fillId="0" borderId="16" xfId="70" applyNumberFormat="1" applyFont="1" applyBorder="1" applyAlignment="1">
      <alignment horizontal="center" vertical="center"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2" xfId="45"/>
    <cellStyle name="Comma 2 6" xfId="46"/>
    <cellStyle name="Comma 21" xfId="47"/>
    <cellStyle name="Comma 5" xfId="48"/>
    <cellStyle name="Comma 6" xfId="49"/>
    <cellStyle name="Currency" xfId="50"/>
    <cellStyle name="Currency [0]" xfId="51"/>
    <cellStyle name="Explanatory Text" xfId="52"/>
    <cellStyle name="Good" xfId="53"/>
    <cellStyle name="Heading 1" xfId="54"/>
    <cellStyle name="Heading 2" xfId="55"/>
    <cellStyle name="Heading 3" xfId="56"/>
    <cellStyle name="Heading 4" xfId="57"/>
    <cellStyle name="Input" xfId="58"/>
    <cellStyle name="Ledger 17 x 11 in" xfId="59"/>
    <cellStyle name="Linked Cell" xfId="60"/>
    <cellStyle name="Neutral" xfId="61"/>
    <cellStyle name="Normal 11" xfId="62"/>
    <cellStyle name="Normal 13" xfId="63"/>
    <cellStyle name="Normal 17" xfId="64"/>
    <cellStyle name="Normal 2" xfId="65"/>
    <cellStyle name="Normal 3" xfId="66"/>
    <cellStyle name="Normal 4" xfId="67"/>
    <cellStyle name="Normal 5" xfId="68"/>
    <cellStyle name="Normal 6" xfId="69"/>
    <cellStyle name="Normal 7"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N&#258;M%202023\2024\Cong%20khai\C&#244;ng%20khai%202024\Du%20toan%202024\12-10%20Bieu%20giao%20d&#7921;%20to&#225;n%20thu%20chi%20NSDP%20n&#259;m%202024%20(ch&#237;nh%20th&#7913;c%20gui%20UBND%20&#273;i&#7873;u%20ch&#7881;nh%20theo%20BTC%20gia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ân đối NSĐP 2024 (PL 01)"/>
      <sheetName val="Cân đối NS tỉnh 2024 (PL 02)"/>
      <sheetName val="Thu NSDP 2024 (PL 03)"/>
      <sheetName val="Chi NSDP 2024 (PL 04)"/>
      <sheetName val="CTMT 2024 (PL 05)"/>
      <sheetName val="Chi thường xuyên 2024 (PL 06)"/>
      <sheetName val="Thu NS huyện (PL 07)"/>
      <sheetName val="Chi NS huyện (PL 8)"/>
      <sheetName val="BS cân đối NSH (PL 09)"/>
      <sheetName val="BS mục tiêu huyện (PL 10)"/>
      <sheetName val="Vay trả nợ 2024 (PL 11)"/>
      <sheetName val="Thu chi 2024-2026 (PL 12)"/>
      <sheetName val="Khoán chi QLHC tỉnh (PL 13)"/>
      <sheetName val="Khoán chi QLHC huyện (PL 14)"/>
    </sheetNames>
    <sheetDataSet>
      <sheetData sheetId="3">
        <row r="14">
          <cell r="E14">
            <v>1448634</v>
          </cell>
          <cell r="F14">
            <v>1346150</v>
          </cell>
        </row>
        <row r="20">
          <cell r="E20">
            <v>57050</v>
          </cell>
          <cell r="F20">
            <v>87500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36"/>
  <sheetViews>
    <sheetView showZeros="0" tabSelected="1" zoomScalePageLayoutView="0" workbookViewId="0" topLeftCell="A1">
      <selection activeCell="D14" sqref="D14"/>
    </sheetView>
  </sheetViews>
  <sheetFormatPr defaultColWidth="9.140625" defaultRowHeight="12.75"/>
  <cols>
    <col min="1" max="1" width="7.57421875" style="1" customWidth="1"/>
    <col min="2" max="2" width="54.28125" style="1" customWidth="1"/>
    <col min="3" max="3" width="13.421875" style="1" customWidth="1"/>
    <col min="4" max="5" width="12.28125" style="1" customWidth="1"/>
    <col min="6" max="6" width="9.7109375" style="1" bestFit="1" customWidth="1"/>
    <col min="7" max="16384" width="9.140625" style="1" customWidth="1"/>
  </cols>
  <sheetData>
    <row r="1" spans="1:5" ht="15.75">
      <c r="A1" s="27" t="s">
        <v>41</v>
      </c>
      <c r="B1" s="27"/>
      <c r="C1" s="26" t="s">
        <v>39</v>
      </c>
      <c r="D1" s="26"/>
      <c r="E1" s="26"/>
    </row>
    <row r="2" spans="1:5" ht="15">
      <c r="A2" s="3"/>
      <c r="B2" s="3"/>
      <c r="C2" s="3"/>
      <c r="D2" s="3"/>
      <c r="E2" s="3"/>
    </row>
    <row r="3" spans="1:5" ht="42" customHeight="1">
      <c r="A3" s="29" t="s">
        <v>45</v>
      </c>
      <c r="B3" s="30"/>
      <c r="C3" s="30"/>
      <c r="D3" s="30"/>
      <c r="E3" s="30"/>
    </row>
    <row r="4" spans="1:5" ht="16.5">
      <c r="A4" s="28" t="s">
        <v>19</v>
      </c>
      <c r="B4" s="28"/>
      <c r="C4" s="28"/>
      <c r="D4" s="28"/>
      <c r="E4" s="28"/>
    </row>
    <row r="5" spans="1:5" ht="15">
      <c r="A5" s="4"/>
      <c r="B5" s="4"/>
      <c r="C5" s="4"/>
      <c r="D5" s="4"/>
      <c r="E5" s="4"/>
    </row>
    <row r="6" spans="1:5" ht="15.75">
      <c r="A6" s="5"/>
      <c r="B6" s="5"/>
      <c r="C6" s="5"/>
      <c r="D6" s="31" t="s">
        <v>0</v>
      </c>
      <c r="E6" s="31"/>
    </row>
    <row r="7" spans="1:5" ht="21.75" customHeight="1">
      <c r="A7" s="34" t="s">
        <v>13</v>
      </c>
      <c r="B7" s="34" t="s">
        <v>21</v>
      </c>
      <c r="C7" s="34" t="s">
        <v>25</v>
      </c>
      <c r="D7" s="32" t="s">
        <v>40</v>
      </c>
      <c r="E7" s="33"/>
    </row>
    <row r="8" spans="1:5" ht="15" customHeight="1">
      <c r="A8" s="36"/>
      <c r="B8" s="36"/>
      <c r="C8" s="36"/>
      <c r="D8" s="34" t="s">
        <v>7</v>
      </c>
      <c r="E8" s="34" t="s">
        <v>14</v>
      </c>
    </row>
    <row r="9" spans="1:5" ht="38.25" customHeight="1">
      <c r="A9" s="35"/>
      <c r="B9" s="35"/>
      <c r="C9" s="35"/>
      <c r="D9" s="35"/>
      <c r="E9" s="35"/>
    </row>
    <row r="10" spans="1:6" ht="18" customHeight="1">
      <c r="A10" s="6"/>
      <c r="B10" s="7" t="s">
        <v>26</v>
      </c>
      <c r="C10" s="8">
        <f>C11+C30+C36</f>
        <v>14606478.012888689</v>
      </c>
      <c r="D10" s="8">
        <f>D11+D30+D36</f>
        <v>8010415.125780797</v>
      </c>
      <c r="E10" s="8">
        <f>E11+E30+E36</f>
        <v>6596062.887107893</v>
      </c>
      <c r="F10" s="9">
        <f>C10-D10-E10</f>
        <v>0</v>
      </c>
    </row>
    <row r="11" spans="1:6" ht="18" customHeight="1">
      <c r="A11" s="6" t="s">
        <v>10</v>
      </c>
      <c r="B11" s="7" t="s">
        <v>27</v>
      </c>
      <c r="C11" s="8">
        <f>C12+C22+C26+C27+C28+C29</f>
        <v>12296725.012888689</v>
      </c>
      <c r="D11" s="8">
        <f>D12+D22+D26+D27+D28+D29</f>
        <v>5700662.125780797</v>
      </c>
      <c r="E11" s="8">
        <f>E12+E22+E26+E27+E28+E29</f>
        <v>6596062.887107893</v>
      </c>
      <c r="F11" s="9">
        <f aca="true" t="shared" si="0" ref="F11:F36">C11-D11-E11</f>
        <v>0</v>
      </c>
    </row>
    <row r="12" spans="1:6" ht="18" customHeight="1">
      <c r="A12" s="6" t="s">
        <v>15</v>
      </c>
      <c r="B12" s="10" t="s">
        <v>2</v>
      </c>
      <c r="C12" s="8">
        <f>C13+C20+C21</f>
        <v>2794784</v>
      </c>
      <c r="D12" s="8">
        <f>D13+D20+D21</f>
        <v>1448634</v>
      </c>
      <c r="E12" s="8">
        <f>E13+E20+E21</f>
        <v>1346150</v>
      </c>
      <c r="F12" s="9">
        <f t="shared" si="0"/>
        <v>0</v>
      </c>
    </row>
    <row r="13" spans="1:7" ht="18" customHeight="1">
      <c r="A13" s="11">
        <v>1</v>
      </c>
      <c r="B13" s="12" t="s">
        <v>28</v>
      </c>
      <c r="C13" s="13">
        <f>D13+E13</f>
        <v>2650234</v>
      </c>
      <c r="D13" s="13">
        <f>'[1]Chi NSDP 2024 (PL 04)'!$E$14-'[1]Chi NSDP 2024 (PL 04)'!$E$20</f>
        <v>1391584</v>
      </c>
      <c r="E13" s="13">
        <f>'[1]Chi NSDP 2024 (PL 04)'!$F$14-'[1]Chi NSDP 2024 (PL 04)'!$F$20</f>
        <v>1258650</v>
      </c>
      <c r="F13" s="9">
        <f t="shared" si="0"/>
        <v>0</v>
      </c>
      <c r="G13" s="9"/>
    </row>
    <row r="14" spans="1:6" ht="18" customHeight="1">
      <c r="A14" s="11"/>
      <c r="B14" s="12" t="s">
        <v>34</v>
      </c>
      <c r="C14" s="13"/>
      <c r="D14" s="13"/>
      <c r="E14" s="13"/>
      <c r="F14" s="9">
        <f t="shared" si="0"/>
        <v>0</v>
      </c>
    </row>
    <row r="15" spans="1:6" s="2" customFormat="1" ht="18" customHeight="1">
      <c r="A15" s="14" t="s">
        <v>24</v>
      </c>
      <c r="B15" s="15" t="s">
        <v>30</v>
      </c>
      <c r="C15" s="16">
        <f>D15+E15</f>
        <v>120509</v>
      </c>
      <c r="D15" s="16">
        <v>120509</v>
      </c>
      <c r="E15" s="16"/>
      <c r="F15" s="9">
        <f t="shared" si="0"/>
        <v>0</v>
      </c>
    </row>
    <row r="16" spans="1:6" s="2" customFormat="1" ht="18" customHeight="1">
      <c r="A16" s="14" t="s">
        <v>24</v>
      </c>
      <c r="B16" s="15" t="s">
        <v>31</v>
      </c>
      <c r="C16" s="16">
        <f>D16</f>
        <v>10000</v>
      </c>
      <c r="D16" s="16">
        <v>10000</v>
      </c>
      <c r="E16" s="16"/>
      <c r="F16" s="9">
        <f t="shared" si="0"/>
        <v>0</v>
      </c>
    </row>
    <row r="17" spans="1:6" ht="18" customHeight="1">
      <c r="A17" s="11"/>
      <c r="B17" s="12" t="s">
        <v>35</v>
      </c>
      <c r="C17" s="13"/>
      <c r="D17" s="13"/>
      <c r="E17" s="13"/>
      <c r="F17" s="9">
        <f t="shared" si="0"/>
        <v>0</v>
      </c>
    </row>
    <row r="18" spans="1:6" s="2" customFormat="1" ht="18" customHeight="1">
      <c r="A18" s="14" t="s">
        <v>24</v>
      </c>
      <c r="B18" s="15" t="s">
        <v>32</v>
      </c>
      <c r="C18" s="16">
        <f>D18+E18</f>
        <v>1920450</v>
      </c>
      <c r="D18" s="17">
        <v>757950</v>
      </c>
      <c r="E18" s="17">
        <v>1162500</v>
      </c>
      <c r="F18" s="9">
        <f t="shared" si="0"/>
        <v>0</v>
      </c>
    </row>
    <row r="19" spans="1:6" s="2" customFormat="1" ht="18" customHeight="1">
      <c r="A19" s="14" t="s">
        <v>24</v>
      </c>
      <c r="B19" s="15" t="s">
        <v>33</v>
      </c>
      <c r="C19" s="16">
        <f>D19+E19</f>
        <v>50000</v>
      </c>
      <c r="D19" s="17">
        <v>50000</v>
      </c>
      <c r="E19" s="16">
        <v>0</v>
      </c>
      <c r="F19" s="9">
        <f t="shared" si="0"/>
        <v>0</v>
      </c>
    </row>
    <row r="20" spans="1:6" ht="63.75" customHeight="1">
      <c r="A20" s="11">
        <v>2</v>
      </c>
      <c r="B20" s="18" t="s">
        <v>38</v>
      </c>
      <c r="C20" s="13"/>
      <c r="D20" s="13"/>
      <c r="E20" s="13"/>
      <c r="F20" s="9">
        <f t="shared" si="0"/>
        <v>0</v>
      </c>
    </row>
    <row r="21" spans="1:6" ht="21" customHeight="1">
      <c r="A21" s="11">
        <v>3</v>
      </c>
      <c r="B21" s="12" t="s">
        <v>29</v>
      </c>
      <c r="C21" s="13">
        <f>D21+E21</f>
        <v>144550</v>
      </c>
      <c r="D21" s="19">
        <v>57050</v>
      </c>
      <c r="E21" s="19">
        <v>87500</v>
      </c>
      <c r="F21" s="9">
        <f t="shared" si="0"/>
        <v>0</v>
      </c>
    </row>
    <row r="22" spans="1:6" ht="21" customHeight="1">
      <c r="A22" s="6" t="s">
        <v>9</v>
      </c>
      <c r="B22" s="10" t="s">
        <v>16</v>
      </c>
      <c r="C22" s="8">
        <f>D22+E22</f>
        <v>8856882.044458337</v>
      </c>
      <c r="D22" s="20">
        <v>3719810.77037333</v>
      </c>
      <c r="E22" s="20">
        <v>5137071.274085008</v>
      </c>
      <c r="F22" s="9">
        <f t="shared" si="0"/>
        <v>0</v>
      </c>
    </row>
    <row r="23" spans="1:6" ht="21" customHeight="1">
      <c r="A23" s="11"/>
      <c r="B23" s="12" t="s">
        <v>20</v>
      </c>
      <c r="C23" s="13"/>
      <c r="D23" s="13"/>
      <c r="E23" s="13"/>
      <c r="F23" s="9">
        <f t="shared" si="0"/>
        <v>0</v>
      </c>
    </row>
    <row r="24" spans="1:6" s="2" customFormat="1" ht="21" customHeight="1">
      <c r="A24" s="21">
        <v>1</v>
      </c>
      <c r="B24" s="15" t="s">
        <v>30</v>
      </c>
      <c r="C24" s="16">
        <f aca="true" t="shared" si="1" ref="C24:C29">D24+E24</f>
        <v>3736814.0528871105</v>
      </c>
      <c r="D24" s="17">
        <v>824394.4875111111</v>
      </c>
      <c r="E24" s="17">
        <v>2912419.5653759995</v>
      </c>
      <c r="F24" s="9">
        <f t="shared" si="0"/>
        <v>0</v>
      </c>
    </row>
    <row r="25" spans="1:6" s="2" customFormat="1" ht="21" customHeight="1">
      <c r="A25" s="21">
        <v>2</v>
      </c>
      <c r="B25" s="15" t="s">
        <v>31</v>
      </c>
      <c r="C25" s="16">
        <f t="shared" si="1"/>
        <v>26732</v>
      </c>
      <c r="D25" s="17">
        <v>26732</v>
      </c>
      <c r="E25" s="16">
        <v>0</v>
      </c>
      <c r="F25" s="9">
        <f t="shared" si="0"/>
        <v>0</v>
      </c>
    </row>
    <row r="26" spans="1:6" ht="24" customHeight="1">
      <c r="A26" s="6" t="s">
        <v>3</v>
      </c>
      <c r="B26" s="10" t="s">
        <v>22</v>
      </c>
      <c r="C26" s="8">
        <f t="shared" si="1"/>
        <v>12200</v>
      </c>
      <c r="D26" s="20">
        <v>12200</v>
      </c>
      <c r="E26" s="8">
        <v>0</v>
      </c>
      <c r="F26" s="9">
        <f t="shared" si="0"/>
        <v>0</v>
      </c>
    </row>
    <row r="27" spans="1:6" ht="24" customHeight="1">
      <c r="A27" s="6" t="s">
        <v>4</v>
      </c>
      <c r="B27" s="10" t="s">
        <v>17</v>
      </c>
      <c r="C27" s="8">
        <f t="shared" si="1"/>
        <v>1200</v>
      </c>
      <c r="D27" s="8">
        <v>1200</v>
      </c>
      <c r="E27" s="8">
        <v>0</v>
      </c>
      <c r="F27" s="9">
        <f t="shared" si="0"/>
        <v>0</v>
      </c>
    </row>
    <row r="28" spans="1:6" ht="24" customHeight="1">
      <c r="A28" s="6" t="s">
        <v>5</v>
      </c>
      <c r="B28" s="10" t="s">
        <v>1</v>
      </c>
      <c r="C28" s="8">
        <f t="shared" si="1"/>
        <v>222683.96843035228</v>
      </c>
      <c r="D28" s="20">
        <v>109842.35540746666</v>
      </c>
      <c r="E28" s="20">
        <v>112841.61302288563</v>
      </c>
      <c r="F28" s="9">
        <f t="shared" si="0"/>
        <v>0</v>
      </c>
    </row>
    <row r="29" spans="1:6" ht="24" customHeight="1">
      <c r="A29" s="6" t="s">
        <v>6</v>
      </c>
      <c r="B29" s="10" t="s">
        <v>18</v>
      </c>
      <c r="C29" s="8">
        <f t="shared" si="1"/>
        <v>408975</v>
      </c>
      <c r="D29" s="20">
        <v>408975</v>
      </c>
      <c r="E29" s="8">
        <v>0</v>
      </c>
      <c r="F29" s="9">
        <f t="shared" si="0"/>
        <v>0</v>
      </c>
    </row>
    <row r="30" spans="1:6" ht="24" customHeight="1">
      <c r="A30" s="6" t="s">
        <v>11</v>
      </c>
      <c r="B30" s="10" t="s">
        <v>36</v>
      </c>
      <c r="C30" s="8">
        <f>C31+C35</f>
        <v>2309753</v>
      </c>
      <c r="D30" s="8">
        <f>D31+D35</f>
        <v>2309753</v>
      </c>
      <c r="E30" s="8">
        <v>0</v>
      </c>
      <c r="F30" s="9">
        <f t="shared" si="0"/>
        <v>0</v>
      </c>
    </row>
    <row r="31" spans="1:6" s="22" customFormat="1" ht="24" customHeight="1">
      <c r="A31" s="6" t="s">
        <v>15</v>
      </c>
      <c r="B31" s="10" t="s">
        <v>8</v>
      </c>
      <c r="C31" s="8">
        <f>SUM(C32:C34)</f>
        <v>1160404</v>
      </c>
      <c r="D31" s="8">
        <f>SUM(D32:D34)</f>
        <v>1160404</v>
      </c>
      <c r="E31" s="8">
        <f>SUM(E32:E34)</f>
        <v>0</v>
      </c>
      <c r="F31" s="9">
        <f t="shared" si="0"/>
        <v>0</v>
      </c>
    </row>
    <row r="32" spans="1:6" ht="31.5">
      <c r="A32" s="11">
        <v>1</v>
      </c>
      <c r="B32" s="23" t="s">
        <v>42</v>
      </c>
      <c r="C32" s="19">
        <f>D32+E32</f>
        <v>663296</v>
      </c>
      <c r="D32" s="19">
        <v>663296</v>
      </c>
      <c r="E32" s="13"/>
      <c r="F32" s="9">
        <f t="shared" si="0"/>
        <v>0</v>
      </c>
    </row>
    <row r="33" spans="1:6" ht="21" customHeight="1">
      <c r="A33" s="11">
        <v>2</v>
      </c>
      <c r="B33" s="23" t="s">
        <v>43</v>
      </c>
      <c r="C33" s="19">
        <f>D33+E33</f>
        <v>305406</v>
      </c>
      <c r="D33" s="19">
        <v>305406</v>
      </c>
      <c r="E33" s="13"/>
      <c r="F33" s="9">
        <f t="shared" si="0"/>
        <v>0</v>
      </c>
    </row>
    <row r="34" spans="1:6" ht="21" customHeight="1">
      <c r="A34" s="11">
        <v>3</v>
      </c>
      <c r="B34" s="23" t="s">
        <v>44</v>
      </c>
      <c r="C34" s="19">
        <f>D34+E34</f>
        <v>191702</v>
      </c>
      <c r="D34" s="19">
        <v>191702</v>
      </c>
      <c r="E34" s="13"/>
      <c r="F34" s="9">
        <f t="shared" si="0"/>
        <v>0</v>
      </c>
    </row>
    <row r="35" spans="1:6" s="22" customFormat="1" ht="21" customHeight="1">
      <c r="A35" s="6" t="s">
        <v>9</v>
      </c>
      <c r="B35" s="10" t="s">
        <v>23</v>
      </c>
      <c r="C35" s="19">
        <f>D35+E35</f>
        <v>1149349</v>
      </c>
      <c r="D35" s="19">
        <v>1149349</v>
      </c>
      <c r="E35" s="8">
        <v>0</v>
      </c>
      <c r="F35" s="9">
        <f t="shared" si="0"/>
        <v>0</v>
      </c>
    </row>
    <row r="36" spans="1:6" s="22" customFormat="1" ht="21" customHeight="1">
      <c r="A36" s="24" t="s">
        <v>12</v>
      </c>
      <c r="B36" s="25" t="s">
        <v>37</v>
      </c>
      <c r="C36" s="25"/>
      <c r="D36" s="25"/>
      <c r="E36" s="25"/>
      <c r="F36" s="9">
        <f t="shared" si="0"/>
        <v>0</v>
      </c>
    </row>
  </sheetData>
  <sheetProtection/>
  <mergeCells count="11">
    <mergeCell ref="D7:E7"/>
    <mergeCell ref="D8:D9"/>
    <mergeCell ref="E8:E9"/>
    <mergeCell ref="A7:A9"/>
    <mergeCell ref="B7:B9"/>
    <mergeCell ref="C7:C9"/>
    <mergeCell ref="C1:E1"/>
    <mergeCell ref="A1:B1"/>
    <mergeCell ref="A4:E4"/>
    <mergeCell ref="A3:E3"/>
    <mergeCell ref="D6:E6"/>
  </mergeCells>
  <printOptions/>
  <pageMargins left="0.8661417322834646" right="0.4330708661417323" top="0.7874015748031497" bottom="0.8661417322834646" header="0.5118110236220472" footer="0.2362204724409449"/>
  <pageSetup fitToHeight="0"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HungPortal</cp:lastModifiedBy>
  <cp:lastPrinted>2023-01-12T03:02:51Z</cp:lastPrinted>
  <dcterms:created xsi:type="dcterms:W3CDTF">2011-09-11T06:55:33Z</dcterms:created>
  <dcterms:modified xsi:type="dcterms:W3CDTF">2024-01-19T07:07:53Z</dcterms:modified>
  <cp:category/>
  <cp:version/>
  <cp:contentType/>
  <cp:contentStatus/>
</cp:coreProperties>
</file>