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28755" windowHeight="15450" tabRatio="680" activeTab="0"/>
  </bookViews>
  <sheets>
    <sheet name="Bao cao" sheetId="1" r:id="rId1"/>
  </sheets>
  <externalReferences>
    <externalReference r:id="rId4"/>
    <externalReference r:id="rId5"/>
  </externalReferences>
  <definedNames>
    <definedName name="_xlnm.Print_Titles" localSheetId="0">'Bao cao'!$7:$9</definedName>
  </definedNames>
  <calcPr fullCalcOnLoad="1"/>
</workbook>
</file>

<file path=xl/sharedStrings.xml><?xml version="1.0" encoding="utf-8"?>
<sst xmlns="http://schemas.openxmlformats.org/spreadsheetml/2006/main" count="92" uniqueCount="86">
  <si>
    <t>Đơn vị: Triệu đồng</t>
  </si>
  <si>
    <t xml:space="preserve">Ban dân tộc </t>
  </si>
  <si>
    <t xml:space="preserve">Hội liên hiệp phụ nữ tỉnh </t>
  </si>
  <si>
    <t xml:space="preserve">Trường Cao đẳng nghề </t>
  </si>
  <si>
    <t>Hội cựu thanh niên xung phong</t>
  </si>
  <si>
    <t xml:space="preserve">Tòa án nhân dân tỉnh </t>
  </si>
  <si>
    <t xml:space="preserve">Hội chữ Thập đỏ </t>
  </si>
  <si>
    <t>Hội đông Y</t>
  </si>
  <si>
    <t xml:space="preserve">Hội khuyến học </t>
  </si>
  <si>
    <t>Hội nạn nhân chất độc da cam/dioxin</t>
  </si>
  <si>
    <t>Hội khác hoạt động trong phạm vi địa phương</t>
  </si>
  <si>
    <t>Sở Kế hoạch và Đầu tư và các đơn vị trực thuộc</t>
  </si>
  <si>
    <t>III</t>
  </si>
  <si>
    <t>IV</t>
  </si>
  <si>
    <t>V</t>
  </si>
  <si>
    <t>VI</t>
  </si>
  <si>
    <t>VII</t>
  </si>
  <si>
    <t>Sở Thông tin &amp; TT và các đơn vị trực thuộc</t>
  </si>
  <si>
    <t>Tỉnh đoàn thanh niên và các đơn vị trực thuộc</t>
  </si>
  <si>
    <t>Liên minh HTX và các đơn vị trực thuộc</t>
  </si>
  <si>
    <t xml:space="preserve">Thanh tra Tỉnh </t>
  </si>
  <si>
    <t xml:space="preserve">Sở Tài chính </t>
  </si>
  <si>
    <t>Liên hiệp các tổ chức hữu nghị tỉnh</t>
  </si>
  <si>
    <t>Hội nông dân tỉnh</t>
  </si>
  <si>
    <t>Hội Cựu chiến binh tỉnh</t>
  </si>
  <si>
    <t>II</t>
  </si>
  <si>
    <t>Sở Nội vụ và các đơn vị trực thuộc</t>
  </si>
  <si>
    <t>BQL khu công nghiệp và các đơn vị trực thuộc</t>
  </si>
  <si>
    <t>Liên hiệp các hội khoa học kỹ thuật tỉnh</t>
  </si>
  <si>
    <t>Bộ chỉ huy quân sự tỉnh và các đơn vị trực thuộc</t>
  </si>
  <si>
    <t>TỔNG SỐ</t>
  </si>
  <si>
    <t>A</t>
  </si>
  <si>
    <t>B</t>
  </si>
  <si>
    <t>Hội Luật gia</t>
  </si>
  <si>
    <t>Sở Khoa học và các đơn vị trực thuộc</t>
  </si>
  <si>
    <t>STT</t>
  </si>
  <si>
    <t>Sở Giáo dục và các đơn vị trực thuộc</t>
  </si>
  <si>
    <t>Đài phát thanh truyền hình</t>
  </si>
  <si>
    <t>Chi thực hiện các chính sách, nhiệm vụ khác của ngân sách cấp tỉnh</t>
  </si>
  <si>
    <t xml:space="preserve">Công an tỉnh </t>
  </si>
  <si>
    <t>Hội người mù</t>
  </si>
  <si>
    <t>Sở Văn hoá TT&amp;DL và các đơn vị trực thuộc</t>
  </si>
  <si>
    <t>Sở Lao động TBXH và các đơn vị trực thuộc</t>
  </si>
  <si>
    <t>Sở Giao thông Vận tải và các đơn vị trực thuộc</t>
  </si>
  <si>
    <t>Sở Y tế và các đơn vị trực thuộc</t>
  </si>
  <si>
    <t>Sở Tư pháp và các đơn vị trực thuộc</t>
  </si>
  <si>
    <t>Sở Nông nghiệp và các đơn vị trực thuộc</t>
  </si>
  <si>
    <t>I</t>
  </si>
  <si>
    <t>Sở Công thương và các đơn vị trực thuộc</t>
  </si>
  <si>
    <t>Sở Tài nguyên MT và các đơn vị trực thuộc</t>
  </si>
  <si>
    <t>Ủy ban Mặt trận Tổ quốc Việt Nam tỉnh</t>
  </si>
  <si>
    <t>Dự toán chi của các cơ quan Đảng cấp tỉnh</t>
  </si>
  <si>
    <t>Viên kiểm sát nhân dân tỉnh</t>
  </si>
  <si>
    <t>TÊN ĐƠN VỊ</t>
  </si>
  <si>
    <t>Văn phòng đoàn đại biểu Quốc hội và HĐND tỉnh</t>
  </si>
  <si>
    <t xml:space="preserve">Hội Nhà báo </t>
  </si>
  <si>
    <t xml:space="preserve">Hội Liên hiệp Văn học nghệ thuật </t>
  </si>
  <si>
    <t>Đề án, nhiệm vụ khác của tỉnh giai đoạn 2021-2025</t>
  </si>
  <si>
    <t>(Dự toán đã được Hội đồng nhân dân quyết định)</t>
  </si>
  <si>
    <t>CHI TRẢ NỢ LÃI CÁC KHOẢN DO CHÍNH QUYỀN ĐỊA PHƯƠNG VAY</t>
  </si>
  <si>
    <t>CHI BỔ SUNG QUỸ DỰ TRỮ TÀI CHÍNH</t>
  </si>
  <si>
    <t>CHI DỰ PHÒNG NGÂN SÁCH</t>
  </si>
  <si>
    <t>Liên đoàn lao động tỉnh</t>
  </si>
  <si>
    <t>CHI CHUYỂN NGUỒN SANG NĂM SAU</t>
  </si>
  <si>
    <t>Cục Thi hành án dân sự tỉnh</t>
  </si>
  <si>
    <t>CHI TẠO NGUỒN, ĐIỀU CHỈNH TIỀN LƯƠNG</t>
  </si>
  <si>
    <t>CHI BỔ SUNG CÓ MỤC TIÊU CHO NGÂN SÁCH HUYỆN</t>
  </si>
  <si>
    <t>Ban Quản lý ĐT xây dựng tỉnh Yên Bái</t>
  </si>
  <si>
    <t>CÁC CƠ QUAN, TỔ CHỨC</t>
  </si>
  <si>
    <t>CHI ĐẦU TƯ PHÁT TRIỂN (KHÔNG KỂ CHƯƠNG TRÌNH MỤC TIÊU QUỐC GIA)</t>
  </si>
  <si>
    <t>CHI THƯỜNG XUYÊN (KHÔNG KỂ CHƯƠNG TRÌNH MỤC TIÊU QUỐC GIA)</t>
  </si>
  <si>
    <t>CHI CHƯƠNG TRÌNH MTQG</t>
  </si>
  <si>
    <t>CHI ĐẦU TƯ PHÁT TRIỂN</t>
  </si>
  <si>
    <t>CHI THƯỜNG XUYÊN</t>
  </si>
  <si>
    <t>CHI CHUYỂN NGUỒN SANG NGÂN SÁCH NĂM SAU</t>
  </si>
  <si>
    <t>UBND TỈNH YÊN BÁI</t>
  </si>
  <si>
    <t>Biểu số 51/CK-NSNN</t>
  </si>
  <si>
    <t>Trường cao đẳng Yên Bái</t>
  </si>
  <si>
    <t>Cục thống kê tỉnh</t>
  </si>
  <si>
    <t>DỰ TOÁN CHI NGÂN SÁCH CẤP TỈNH CHO TỪNG CƠ QUAN, TỔ CHỨC NĂM 2024</t>
  </si>
  <si>
    <t>Văn phòng Ủy ban nhân dân tỉnh và các đơn vị trực thuộc</t>
  </si>
  <si>
    <t xml:space="preserve">Sở Xây dựng </t>
  </si>
  <si>
    <t>Ban đại diện hội người cao tuổi tỉnh</t>
  </si>
  <si>
    <t>Văn phòng CĐĐP Chương trình nông thôn mới</t>
  </si>
  <si>
    <t>Sở Văn hóa - Thể thao và Du lịch</t>
  </si>
  <si>
    <t>Trung tâm phát triển quỹ đất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</si>
</sst>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_ ;\-#,##0\ "/>
  </numFmts>
  <fonts count="54">
    <font>
      <sz val="10"/>
      <name val="Arial"/>
      <family val="0"/>
    </font>
    <font>
      <sz val="12"/>
      <color indexed="8"/>
      <name val="Times New Roman"/>
      <family val="2"/>
    </font>
    <font>
      <sz val="10"/>
      <name val="Times New Roman"/>
      <family val="1"/>
    </font>
    <font>
      <b/>
      <sz val="10"/>
      <name val="Times New Roman"/>
      <family val="1"/>
    </font>
    <font>
      <b/>
      <sz val="14"/>
      <name val="Times New Roman"/>
      <family val="1"/>
    </font>
    <font>
      <b/>
      <sz val="9"/>
      <name val="Times New Roman"/>
      <family val="1"/>
    </font>
    <font>
      <sz val="9"/>
      <name val="Times New Roman"/>
      <family val="1"/>
    </font>
    <font>
      <i/>
      <sz val="14"/>
      <name val="Times New Roman"/>
      <family val="1"/>
    </font>
    <font>
      <sz val="11"/>
      <color indexed="8"/>
      <name val="Calibri"/>
      <family val="2"/>
    </font>
    <font>
      <sz val="14"/>
      <color indexed="8"/>
      <name val="Times New Roman"/>
      <family val="2"/>
    </font>
    <font>
      <sz val="12"/>
      <name val=".VnArial Narrow"/>
      <family val="2"/>
    </font>
    <font>
      <sz val="11"/>
      <color indexed="8"/>
      <name val="Helvetica Neue"/>
      <family val="0"/>
    </font>
    <font>
      <b/>
      <sz val="12"/>
      <name val="Times New Roman"/>
      <family val="1"/>
    </font>
    <font>
      <sz val="10"/>
      <name val=".VnArial Narrow"/>
      <family val="2"/>
    </font>
    <font>
      <b/>
      <sz val="14"/>
      <name val=".VnArial NarrowH"/>
      <family val="2"/>
    </font>
    <font>
      <i/>
      <sz val="14"/>
      <name val=".VnArial NarrowH"/>
      <family val="2"/>
    </font>
    <font>
      <b/>
      <sz val="10"/>
      <name val=".VnArial Narrow"/>
      <family val="2"/>
    </font>
    <font>
      <i/>
      <sz val="12"/>
      <name val="Times New Roman"/>
      <family val="1"/>
    </font>
    <font>
      <sz val="8"/>
      <name val="Times New Roman"/>
      <family val="1"/>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4"/>
      <color theme="1"/>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40" fillId="0" borderId="0" applyFont="0" applyFill="0" applyBorder="0" applyAlignment="0" applyProtection="0"/>
    <xf numFmtId="164"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0" fillId="0" borderId="0">
      <alignment/>
      <protection/>
    </xf>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40" fillId="0" borderId="0">
      <alignment/>
      <protection/>
    </xf>
    <xf numFmtId="0" fontId="49" fillId="0" borderId="0">
      <alignment/>
      <protection/>
    </xf>
    <xf numFmtId="0" fontId="2" fillId="0" borderId="0">
      <alignment/>
      <protection/>
    </xf>
    <xf numFmtId="0" fontId="2" fillId="0" borderId="0">
      <alignment/>
      <protection/>
    </xf>
    <xf numFmtId="0" fontId="10" fillId="0" borderId="0">
      <alignment/>
      <protection/>
    </xf>
    <xf numFmtId="0" fontId="0" fillId="0" borderId="0">
      <alignment/>
      <protection/>
    </xf>
    <xf numFmtId="0" fontId="11" fillId="0" borderId="0" applyNumberFormat="0" applyFill="0" applyBorder="0" applyProtection="0">
      <alignment vertical="top"/>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
    <xf numFmtId="0" fontId="0" fillId="0" borderId="0" xfId="0" applyAlignment="1">
      <alignment/>
    </xf>
    <xf numFmtId="3" fontId="6" fillId="0" borderId="0" xfId="0" applyNumberFormat="1" applyFont="1" applyAlignment="1">
      <alignment vertical="center"/>
    </xf>
    <xf numFmtId="3" fontId="5" fillId="0" borderId="0" xfId="0" applyNumberFormat="1"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49" fontId="2" fillId="0" borderId="10" xfId="0" applyNumberFormat="1" applyFont="1" applyBorder="1" applyAlignment="1">
      <alignment vertical="center" wrapText="1"/>
    </xf>
    <xf numFmtId="0" fontId="3" fillId="0" borderId="10" xfId="0" applyFont="1" applyBorder="1" applyAlignment="1">
      <alignment horizontal="center" vertical="center"/>
    </xf>
    <xf numFmtId="49" fontId="3" fillId="0" borderId="10" xfId="0" applyNumberFormat="1" applyFont="1" applyBorder="1" applyAlignment="1">
      <alignment vertical="center" wrapText="1"/>
    </xf>
    <xf numFmtId="0" fontId="3" fillId="0" borderId="0" xfId="0" applyFont="1" applyAlignment="1">
      <alignment/>
    </xf>
    <xf numFmtId="0" fontId="3" fillId="0" borderId="10" xfId="0" applyFont="1" applyBorder="1" applyAlignment="1">
      <alignment/>
    </xf>
    <xf numFmtId="165" fontId="2" fillId="0" borderId="0" xfId="0" applyNumberFormat="1" applyFont="1" applyAlignment="1">
      <alignment/>
    </xf>
    <xf numFmtId="3"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0" xfId="0" applyFont="1" applyAlignment="1">
      <alignment/>
    </xf>
    <xf numFmtId="49" fontId="13" fillId="0" borderId="0" xfId="0" applyNumberFormat="1" applyFont="1" applyAlignment="1">
      <alignment vertical="center" wrapText="1"/>
    </xf>
    <xf numFmtId="49" fontId="16" fillId="0" borderId="0" xfId="0" applyNumberFormat="1" applyFont="1" applyAlignment="1">
      <alignment horizontal="center" vertical="center" wrapText="1"/>
    </xf>
    <xf numFmtId="3" fontId="6" fillId="0" borderId="10" xfId="0" applyNumberFormat="1" applyFont="1" applyBorder="1" applyAlignment="1">
      <alignment horizontal="center" vertical="center" wrapText="1"/>
    </xf>
    <xf numFmtId="0" fontId="3" fillId="0" borderId="10" xfId="0" applyFont="1" applyBorder="1" applyAlignment="1">
      <alignment vertical="center"/>
    </xf>
    <xf numFmtId="49" fontId="3" fillId="0" borderId="10" xfId="0" applyNumberFormat="1" applyFont="1" applyBorder="1" applyAlignment="1">
      <alignment horizontal="center" vertical="center" wrapText="1"/>
    </xf>
    <xf numFmtId="165" fontId="3" fillId="0" borderId="10" xfId="46" applyNumberFormat="1" applyFont="1" applyFill="1" applyBorder="1" applyAlignment="1">
      <alignment horizontal="right" vertical="center" wrapText="1"/>
    </xf>
    <xf numFmtId="49" fontId="3" fillId="0" borderId="10" xfId="0" applyNumberFormat="1" applyFont="1" applyBorder="1" applyAlignment="1">
      <alignment horizontal="left" vertical="center" wrapText="1"/>
    </xf>
    <xf numFmtId="165" fontId="2" fillId="0" borderId="10" xfId="46" applyNumberFormat="1" applyFont="1" applyFill="1" applyBorder="1" applyAlignment="1">
      <alignment horizontal="right" vertical="center" wrapText="1"/>
    </xf>
    <xf numFmtId="165" fontId="2" fillId="0" borderId="10" xfId="46" applyNumberFormat="1" applyFont="1" applyFill="1" applyBorder="1" applyAlignment="1">
      <alignment horizontal="right" vertical="center"/>
    </xf>
    <xf numFmtId="165" fontId="2" fillId="0" borderId="10" xfId="46" applyNumberFormat="1" applyFont="1" applyFill="1" applyBorder="1" applyAlignment="1">
      <alignment vertical="center"/>
    </xf>
    <xf numFmtId="165" fontId="0" fillId="0" borderId="0" xfId="0" applyNumberFormat="1" applyFont="1" applyAlignment="1">
      <alignment/>
    </xf>
    <xf numFmtId="0" fontId="2" fillId="33" borderId="10" xfId="0" applyFont="1" applyFill="1" applyBorder="1" applyAlignment="1">
      <alignment horizontal="center" vertical="center"/>
    </xf>
    <xf numFmtId="49" fontId="2" fillId="33" borderId="10" xfId="0" applyNumberFormat="1" applyFont="1" applyFill="1" applyBorder="1" applyAlignment="1">
      <alignment vertical="center" wrapText="1"/>
    </xf>
    <xf numFmtId="165" fontId="2" fillId="33" borderId="10" xfId="46" applyNumberFormat="1" applyFont="1" applyFill="1" applyBorder="1" applyAlignment="1">
      <alignment horizontal="right" vertical="center" wrapText="1"/>
    </xf>
    <xf numFmtId="165" fontId="2" fillId="33" borderId="10" xfId="46" applyNumberFormat="1" applyFont="1" applyFill="1" applyBorder="1" applyAlignment="1">
      <alignment vertical="center"/>
    </xf>
    <xf numFmtId="0" fontId="2" fillId="33" borderId="0" xfId="0" applyFont="1" applyFill="1" applyAlignment="1">
      <alignment/>
    </xf>
    <xf numFmtId="3" fontId="6" fillId="0" borderId="10" xfId="0" applyNumberFormat="1" applyFont="1" applyBorder="1" applyAlignment="1">
      <alignment horizontal="center" vertical="center" wrapText="1"/>
    </xf>
    <xf numFmtId="0" fontId="12" fillId="0" borderId="0" xfId="0" applyFont="1" applyAlignment="1">
      <alignment horizontal="left" vertical="center"/>
    </xf>
    <xf numFmtId="3" fontId="12" fillId="0" borderId="0" xfId="0" applyNumberFormat="1" applyFont="1" applyAlignment="1">
      <alignment horizontal="right" vertical="center"/>
    </xf>
    <xf numFmtId="0" fontId="4"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horizontal="center" vertical="center"/>
    </xf>
    <xf numFmtId="0" fontId="15" fillId="0" borderId="0" xfId="0" applyFont="1" applyAlignment="1">
      <alignment horizontal="center" vertical="center"/>
    </xf>
    <xf numFmtId="3" fontId="17" fillId="0" borderId="0" xfId="0" applyNumberFormat="1" applyFont="1" applyAlignment="1">
      <alignment horizontal="right" vertical="center"/>
    </xf>
    <xf numFmtId="49" fontId="6" fillId="0" borderId="10"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2" xfId="45"/>
    <cellStyle name="Comma 2 6" xfId="46"/>
    <cellStyle name="Comma 21" xfId="47"/>
    <cellStyle name="Comma 5" xfId="48"/>
    <cellStyle name="Comma 6"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edger 17 x 11 in" xfId="59"/>
    <cellStyle name="Linked Cell" xfId="60"/>
    <cellStyle name="Neutral" xfId="61"/>
    <cellStyle name="Normal 11" xfId="62"/>
    <cellStyle name="Normal 13" xfId="63"/>
    <cellStyle name="Normal 17" xfId="64"/>
    <cellStyle name="Normal 2" xfId="65"/>
    <cellStyle name="Normal 3" xfId="66"/>
    <cellStyle name="Normal 4" xfId="67"/>
    <cellStyle name="Normal 5" xfId="68"/>
    <cellStyle name="Normal 6" xfId="69"/>
    <cellStyle name="Normal 7"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258;M%202023\2024\Cong%20khai\C&#244;ng%20khai%202024\C&#244;ng%20khai%20ph&#225;t%20h&#224;nh\D&#7921;%20to&#225;n%20UBND%20Quy&#7871;t%20&#273;&#7883;nh\12.%20PL%20kem%20theo%20cong%20khai%20du%20toan%202024%20UBND%20tinh%20quyet%20dinh%20-%20&#273;g%20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258;M%202023\2024\Cong%20khai\C&#244;ng%20khai%202024\Du%20toan%202024\12-10%20Bieu%20giao%20d&#7921;%20to&#225;n%20thu%20chi%20NSDP%20n&#259;m%202024%20(ch&#237;nh%20th&#7913;c%20gui%20UBND%20&#273;i&#7873;u%20ch&#7881;nh%20theo%20BTC%20gia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so 46"/>
      <sheetName val="Bieu so 47"/>
      <sheetName val="Bieu so 48"/>
      <sheetName val="Bieu so 49"/>
      <sheetName val="Bieu so 50"/>
      <sheetName val="Bieu so 51"/>
      <sheetName val="Bieu so 52"/>
      <sheetName val="52,1"/>
      <sheetName val="Bieu so 53"/>
      <sheetName val="Bieu so 54"/>
      <sheetName val="Bieu so 55"/>
      <sheetName val="Bieu so 56"/>
      <sheetName val="Bieu so 57"/>
      <sheetName val="58,1"/>
      <sheetName val="Bieu so 58"/>
    </sheetNames>
    <sheetDataSet>
      <sheetData sheetId="1">
        <row r="21">
          <cell r="C21">
            <v>225033.55952</v>
          </cell>
        </row>
      </sheetData>
      <sheetData sheetId="4">
        <row r="39">
          <cell r="C39">
            <v>12200</v>
          </cell>
        </row>
        <row r="40">
          <cell r="C40">
            <v>1200</v>
          </cell>
        </row>
        <row r="41">
          <cell r="C41">
            <v>109842.35540746666</v>
          </cell>
        </row>
        <row r="42">
          <cell r="C42">
            <v>408975</v>
          </cell>
        </row>
      </sheetData>
      <sheetData sheetId="6">
        <row r="9">
          <cell r="C9">
            <v>15766</v>
          </cell>
        </row>
        <row r="10">
          <cell r="C10">
            <v>18000</v>
          </cell>
        </row>
        <row r="11">
          <cell r="C11">
            <v>16280</v>
          </cell>
        </row>
        <row r="12">
          <cell r="C12">
            <v>6800</v>
          </cell>
        </row>
        <row r="13">
          <cell r="C13">
            <v>10400</v>
          </cell>
        </row>
        <row r="14">
          <cell r="C14">
            <v>7083</v>
          </cell>
        </row>
        <row r="15">
          <cell r="C15">
            <v>15440</v>
          </cell>
        </row>
        <row r="16">
          <cell r="C16">
            <v>5405</v>
          </cell>
        </row>
        <row r="17">
          <cell r="C17">
            <v>4760</v>
          </cell>
        </row>
        <row r="18">
          <cell r="C18">
            <v>7000</v>
          </cell>
        </row>
        <row r="19">
          <cell r="C19">
            <v>13696</v>
          </cell>
        </row>
        <row r="20">
          <cell r="C20">
            <v>61322</v>
          </cell>
        </row>
        <row r="21">
          <cell r="C21">
            <v>26263</v>
          </cell>
        </row>
        <row r="22">
          <cell r="C22">
            <v>100575</v>
          </cell>
        </row>
        <row r="23">
          <cell r="C23">
            <v>58238</v>
          </cell>
        </row>
        <row r="24">
          <cell r="C24">
            <v>8289</v>
          </cell>
        </row>
        <row r="25">
          <cell r="C25">
            <v>122435</v>
          </cell>
        </row>
        <row r="26">
          <cell r="C26">
            <v>61385</v>
          </cell>
        </row>
        <row r="27">
          <cell r="C27">
            <v>22900</v>
          </cell>
        </row>
        <row r="28">
          <cell r="C28">
            <v>12200</v>
          </cell>
        </row>
        <row r="29">
          <cell r="C29">
            <v>861239</v>
          </cell>
        </row>
        <row r="30">
          <cell r="C30">
            <v>738982</v>
          </cell>
        </row>
        <row r="31">
          <cell r="C31">
            <v>15000</v>
          </cell>
        </row>
        <row r="32">
          <cell r="C32">
            <v>600</v>
          </cell>
        </row>
        <row r="33">
          <cell r="C33">
            <v>50000</v>
          </cell>
        </row>
        <row r="34">
          <cell r="C34">
            <v>35000</v>
          </cell>
        </row>
        <row r="37">
          <cell r="C37">
            <v>10000</v>
          </cell>
        </row>
        <row r="38">
          <cell r="C38">
            <v>20000</v>
          </cell>
        </row>
        <row r="40">
          <cell r="C40">
            <v>28000</v>
          </cell>
        </row>
        <row r="41">
          <cell r="C41">
            <v>10000</v>
          </cell>
        </row>
        <row r="42">
          <cell r="C42">
            <v>1250</v>
          </cell>
        </row>
        <row r="43">
          <cell r="C43">
            <v>5000</v>
          </cell>
        </row>
        <row r="44">
          <cell r="C44">
            <v>300</v>
          </cell>
        </row>
        <row r="45">
          <cell r="C45">
            <v>6711</v>
          </cell>
        </row>
        <row r="46">
          <cell r="C46">
            <v>547221</v>
          </cell>
        </row>
      </sheetData>
      <sheetData sheetId="12">
        <row r="10">
          <cell r="D10">
            <v>300024</v>
          </cell>
          <cell r="E10">
            <v>494997</v>
          </cell>
        </row>
        <row r="17">
          <cell r="D17">
            <v>383822.36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ân đối NSĐP 2024 (PL 01)"/>
      <sheetName val="Cân đối NS tỉnh 2024 (PL 02)"/>
      <sheetName val="Thu NSDP 2024 (PL 03)"/>
      <sheetName val="Chi NSDP 2024 (PL 04)"/>
      <sheetName val="CTMT 2024 (PL 05)"/>
      <sheetName val="Chi thường xuyên 2024 (PL 06)"/>
      <sheetName val="Thu NS huyện (PL 07)"/>
      <sheetName val="Chi NS huyện (PL 8)"/>
      <sheetName val="BS cân đối NSH (PL 09)"/>
      <sheetName val="BS mục tiêu huyện (PL 10)"/>
      <sheetName val="Vay trả nợ 2024 (PL 11)"/>
      <sheetName val="Thu chi 2024-2026 (PL 12)"/>
      <sheetName val="Khoán chi QLHC tỉnh (PL 13)"/>
      <sheetName val="Khoán chi QLHC huyện (PL 14)"/>
    </sheetNames>
    <sheetDataSet>
      <sheetData sheetId="5">
        <row r="13">
          <cell r="B13" t="str">
            <v>Sở Nông nghiệp và các đơn vị trực thuộc</v>
          </cell>
          <cell r="C13">
            <v>321823.4802222222</v>
          </cell>
        </row>
        <row r="14">
          <cell r="B14" t="str">
            <v>Trung tâm khuyến nông</v>
          </cell>
          <cell r="C14">
            <v>4388.2</v>
          </cell>
        </row>
        <row r="15">
          <cell r="B15" t="str">
            <v>Chi cục thuỷ sản</v>
          </cell>
          <cell r="C15">
            <v>3292.29</v>
          </cell>
        </row>
        <row r="16">
          <cell r="B16" t="str">
            <v>Trung tâm giống cây trồng, vật nuôi</v>
          </cell>
          <cell r="C16">
            <v>1888.2672222222222</v>
          </cell>
        </row>
        <row r="17">
          <cell r="B17" t="str">
            <v>Chi cục trồng trọt và bảo vệ thực vật </v>
          </cell>
          <cell r="C17">
            <v>3676.2100000000005</v>
          </cell>
        </row>
        <row r="18">
          <cell r="B18" t="str">
            <v>Chi cục chăn nuôi thú y (Kinh phí mua vắc xin, thuốc sát trùng, phòng chống dịch lở mồm long móng, gia súc, gia cầm định kỳ 2 đợt trên năm)</v>
          </cell>
          <cell r="C18">
            <v>8925.27</v>
          </cell>
        </row>
        <row r="19">
          <cell r="B19" t="str">
            <v>Ban quản lý rừng phòng hộ huyện Trạm Tấu</v>
          </cell>
          <cell r="C19">
            <v>3927.1929999999998</v>
          </cell>
        </row>
        <row r="20">
          <cell r="B20" t="str">
            <v>Ban quản lý rừng phòng hộ huyện Mù Cang Chải</v>
          </cell>
          <cell r="C20">
            <v>2556.95</v>
          </cell>
        </row>
        <row r="21">
          <cell r="B21" t="str">
            <v>Văn phòng Sở Nông nghiệp &amp; PTNT</v>
          </cell>
          <cell r="C21">
            <v>9180.740000000002</v>
          </cell>
        </row>
        <row r="22">
          <cell r="B22" t="str">
            <v>Chi cục phát triển nông thôn</v>
          </cell>
          <cell r="C22">
            <v>3341.77</v>
          </cell>
        </row>
        <row r="23">
          <cell r="B23" t="str">
            <v>Chi cục quản lý chất lượng nông lâm sản &amp; thủy sản</v>
          </cell>
          <cell r="C23">
            <v>3175.38</v>
          </cell>
        </row>
        <row r="24">
          <cell r="B24" t="str">
            <v>Chi cục kiểm lâm</v>
          </cell>
          <cell r="C24">
            <v>55838.61000000001</v>
          </cell>
        </row>
        <row r="25">
          <cell r="B25" t="str">
            <v>Chi thực hiện công tác phòng, chống dịch bệnh ban đầu cho gia súc, gia cầm</v>
          </cell>
          <cell r="C25">
            <v>2000</v>
          </cell>
        </row>
        <row r="26">
          <cell r="B26" t="str">
            <v>Kinh phí bảo vệ và phát triển đất trồng lúa  (trong đó số thu tiền bảo vệ và phát triển đất trồng lúa là 5.000 triệu đồng)</v>
          </cell>
          <cell r="C26">
            <v>30621</v>
          </cell>
        </row>
        <row r="27">
          <cell r="B27" t="str">
            <v>Khen thưởng cho các xã có thành tích đạt chuẩn trong xây dựng nông thôn mới, nông thôn mới kiểu mẫu</v>
          </cell>
          <cell r="C27">
            <v>30000</v>
          </cell>
        </row>
        <row r="28">
          <cell r="B28" t="str">
            <v>Các chính sách của tỉnh thực hiện Chương trình MTQG xây dựng nông thôn mới và chính sách hỗ trợ phát triển sản xuất nông, lâm nghiệp và thủy sản gắn với tái cơ cấu ngành nông nghiệp</v>
          </cell>
          <cell r="C28">
            <v>90000</v>
          </cell>
        </row>
        <row r="29">
          <cell r="B29" t="str">
            <v>Kinh phí sản phẩm, dịch vụ công ích thuỷ lợi</v>
          </cell>
          <cell r="C29">
            <v>52402</v>
          </cell>
        </row>
        <row r="30">
          <cell r="B30" t="str">
            <v>Chi công tác xúc tiến thương mại trong lĩnh vực nông nghiệp của tỉnh</v>
          </cell>
          <cell r="C30">
            <v>2500</v>
          </cell>
        </row>
        <row r="31">
          <cell r="B31" t="str">
            <v>Chi cục thuỷ lợi </v>
          </cell>
          <cell r="C31">
            <v>14109.6</v>
          </cell>
        </row>
        <row r="32">
          <cell r="B32" t="str">
            <v>- Văn phòng chi cục</v>
          </cell>
          <cell r="C32">
            <v>3609.6</v>
          </cell>
        </row>
        <row r="33">
          <cell r="B33" t="str">
            <v>- Duy tu, sửa chữa công trình thuỷ lợi đầu mối</v>
          </cell>
          <cell r="C33">
            <v>10000</v>
          </cell>
        </row>
        <row r="34">
          <cell r="B34" t="str">
            <v>- Ban chỉ đạo phòng chống bão lũ tỉnh</v>
          </cell>
          <cell r="C34">
            <v>500</v>
          </cell>
        </row>
        <row r="35">
          <cell r="B35" t="str">
            <v>Sở Tài nguyên MT và các đơn vị trực thuộc</v>
          </cell>
          <cell r="C35">
            <v>27731.186</v>
          </cell>
        </row>
        <row r="36">
          <cell r="B36" t="str">
            <v>Chi cục Bảo vệ môi trường</v>
          </cell>
          <cell r="C36">
            <v>2389.16</v>
          </cell>
        </row>
        <row r="37">
          <cell r="B37" t="str">
            <v>Chi cục quản lý đất đai</v>
          </cell>
          <cell r="C37">
            <v>3076.8900000000003</v>
          </cell>
        </row>
        <row r="38">
          <cell r="B38" t="str">
            <v>Trung tâm phát triển quỹ đất</v>
          </cell>
          <cell r="C38">
            <v>5856.5</v>
          </cell>
        </row>
        <row r="39">
          <cell r="B39" t="str">
            <v>Chi xây dựng giá đất, kiểm kê đất đai</v>
          </cell>
          <cell r="C39">
            <v>1500</v>
          </cell>
        </row>
        <row r="40">
          <cell r="B40" t="str">
            <v>Chi kiểm kê tài nguyên nước trên địa bàn tỉnh Yên Bái đến giai đoạn 2025</v>
          </cell>
          <cell r="C40">
            <v>3634</v>
          </cell>
        </row>
        <row r="41">
          <cell r="B41" t="str">
            <v>Kinh phí tăng cường năng lực lãnh đạo của Đảng trong công tác quản lý tài nguyên đất đai, nước, khoáng sản trên địa bàn tỉnh Yên Bái giai đoạn 2021-2025 theo Nghị quyết số 50-NQ/TU ngày 19/7/2021 của Tỉnh ủy Yên Bái</v>
          </cell>
          <cell r="C41">
            <v>1500</v>
          </cell>
        </row>
        <row r="42">
          <cell r="B42" t="str">
            <v>Sở Tài nguyên và Môi trường </v>
          </cell>
          <cell r="C42">
            <v>9774.636</v>
          </cell>
        </row>
        <row r="43">
          <cell r="B43" t="str">
            <v>- Văn phòng Sở Tài nguyên và Môi trường</v>
          </cell>
          <cell r="C43">
            <v>7074.636</v>
          </cell>
        </row>
        <row r="44">
          <cell r="B44" t="str">
            <v>- Ban Chỉ đạo ứng phó với biến đổi khí hậu</v>
          </cell>
          <cell r="C44">
            <v>200</v>
          </cell>
        </row>
        <row r="45">
          <cell r="B45" t="str">
            <v>- Chi sự nghiệp bảo vệ môi trường</v>
          </cell>
          <cell r="C45">
            <v>2500</v>
          </cell>
        </row>
        <row r="46">
          <cell r="B46" t="str">
            <v>Văn phòng Ủy ban nhân dân tỉnh và các đơn vị trực thuộc</v>
          </cell>
          <cell r="C46">
            <v>61338.309</v>
          </cell>
        </row>
        <row r="47">
          <cell r="B47" t="str">
            <v>Văn phòng UBND tỉnh</v>
          </cell>
          <cell r="C47">
            <v>32529.361</v>
          </cell>
        </row>
        <row r="48">
          <cell r="B48" t="str">
            <v>Trung tâm điều hành đô thị thông minh</v>
          </cell>
          <cell r="C48">
            <v>14221.2</v>
          </cell>
        </row>
        <row r="49">
          <cell r="B49" t="str">
            <v>Trung tâm phục vụ hành chính công</v>
          </cell>
          <cell r="C49">
            <v>8613.748</v>
          </cell>
        </row>
        <row r="50">
          <cell r="B50" t="str">
            <v>Nhà khách Hào gia</v>
          </cell>
          <cell r="C50">
            <v>974</v>
          </cell>
        </row>
        <row r="51">
          <cell r="B51" t="str">
            <v>Chính sách đối với cán bộ làm việc tại trung tâm phục vụ hành chính công, Bộ phận phục vụ hành chính công cấp huyện và cấp xã</v>
          </cell>
          <cell r="C51">
            <v>5000</v>
          </cell>
        </row>
        <row r="52">
          <cell r="B52" t="str">
            <v>Sở Công thương và các đơn vị trực thuộc</v>
          </cell>
          <cell r="C52">
            <v>18394.508</v>
          </cell>
        </row>
        <row r="53">
          <cell r="B53" t="str">
            <v>Trung tâm khuyến công và xúc tiến thương mại (đã bao gồm chương trình sử dụng năng lượng tiết kiệm 1.000 triệu đồng)</v>
          </cell>
          <cell r="C53">
            <v>3311</v>
          </cell>
        </row>
        <row r="54">
          <cell r="B54" t="str">
            <v>Chi khuyến công địa phương</v>
          </cell>
          <cell r="C54">
            <v>3000</v>
          </cell>
        </row>
        <row r="55">
          <cell r="B55" t="str">
            <v>Chi công tác xúc tiến thương mại trong lĩnh vực công thương của tỉnh</v>
          </cell>
          <cell r="C55">
            <v>2500</v>
          </cell>
        </row>
        <row r="56">
          <cell r="B56" t="str">
            <v>Văn phòng Sở Công thương</v>
          </cell>
          <cell r="C56">
            <v>9583.508</v>
          </cell>
        </row>
        <row r="57">
          <cell r="B57" t="str">
            <v>Sở Tư pháp và các đơn vị trực thuộc</v>
          </cell>
          <cell r="C57">
            <v>18969.955111111114</v>
          </cell>
        </row>
        <row r="58">
          <cell r="B58" t="str">
            <v>Trung tâm Dịch vụ đấu giá tài sản</v>
          </cell>
          <cell r="C58">
            <v>846.0861111111112</v>
          </cell>
        </row>
        <row r="59">
          <cell r="B59" t="str">
            <v>Trung tâm trợ giúp Pháp lý nhà nước </v>
          </cell>
          <cell r="C59">
            <v>4116.65</v>
          </cell>
        </row>
        <row r="60">
          <cell r="B60" t="str">
            <v>Chi xây dựng văn bản quy phạm pháp luật của tỉnh</v>
          </cell>
          <cell r="C60">
            <v>1500</v>
          </cell>
        </row>
        <row r="61">
          <cell r="B61" t="str">
            <v>Đề án tăng cường công tác tuyên truyền phổ biến giáo dục pháp luật, hòa giải ở cơ sở, XD xã phường, thị trấn đạt chuẩn tiếp cận pháp luật trên địa bàn tỉnh Yên Bái, giai đoạn 2022-2026</v>
          </cell>
          <cell r="C61">
            <v>5800</v>
          </cell>
        </row>
        <row r="62">
          <cell r="B62" t="str">
            <v>Văn phòng Sở Tư pháp </v>
          </cell>
          <cell r="C62">
            <v>6527.219000000001</v>
          </cell>
        </row>
        <row r="63">
          <cell r="B63" t="str">
            <v>Phòng công chứng số 1</v>
          </cell>
          <cell r="C63">
            <v>180</v>
          </cell>
        </row>
        <row r="64">
          <cell r="B64" t="str">
            <v>Sở Xây dựng </v>
          </cell>
          <cell r="C64">
            <v>10933.008</v>
          </cell>
        </row>
        <row r="65">
          <cell r="B65" t="str">
            <v>Sở Khoa học và các đơn vị trực thuộc</v>
          </cell>
          <cell r="C65">
            <v>33390.63</v>
          </cell>
        </row>
        <row r="66">
          <cell r="B66" t="str">
            <v>Trung tâm ứng dụng kỹ thuật, thông tin khoa học và công nghệ</v>
          </cell>
          <cell r="C66">
            <v>3257.9</v>
          </cell>
        </row>
        <row r="67">
          <cell r="B67" t="str">
            <v>Chi thực hiện Đề án áp dụng hệ thống quản lý chất lượng theo tiêu chuẩn ISO 9001: 2000 </v>
          </cell>
          <cell r="C67">
            <v>1050</v>
          </cell>
        </row>
        <row r="68">
          <cell r="B68" t="str">
            <v>Sở khoa học và Công nghệ </v>
          </cell>
          <cell r="C68">
            <v>29082.73</v>
          </cell>
        </row>
        <row r="69">
          <cell r="B69" t="str">
            <v>- Văn phòng Sở khoa học và Công nghệ </v>
          </cell>
          <cell r="C69">
            <v>5608.63</v>
          </cell>
        </row>
        <row r="70">
          <cell r="B70" t="str">
            <v>- Đặt hàng thực hiện nhãn hiệu, thương hiệu, chỉ dẫn địa lý, truy xuất nguồn gốc sản phẩm nông lâm nghiêp chủ lực của tỉnh.</v>
          </cell>
          <cell r="C70">
            <v>5000</v>
          </cell>
        </row>
        <row r="71">
          <cell r="B71" t="str">
            <v>- Chi sự nghiệp khoa học và công nghệ</v>
          </cell>
          <cell r="C71">
            <v>18474.1</v>
          </cell>
        </row>
        <row r="72">
          <cell r="B72" t="str">
            <v>BQL khu công nghiệp và các đơn vị trực thuộc</v>
          </cell>
          <cell r="C72">
            <v>5847.04</v>
          </cell>
        </row>
        <row r="73">
          <cell r="B73" t="str">
            <v>Trung tâm phát triển hạ tầng và dịch vụ khu công nghiệp</v>
          </cell>
          <cell r="C73">
            <v>2266</v>
          </cell>
        </row>
        <row r="74">
          <cell r="B74" t="str">
            <v>Văn phòng Ban quản lý các khu công nghiệp</v>
          </cell>
          <cell r="C74">
            <v>3581.04</v>
          </cell>
        </row>
        <row r="75">
          <cell r="B75" t="str">
            <v>Sở Văn hoá TT&amp;DL và các đơn vị trực thuộc</v>
          </cell>
          <cell r="C75">
            <v>102098.51999999999</v>
          </cell>
        </row>
        <row r="76">
          <cell r="B76" t="str">
            <v>Thư viện tỉnh </v>
          </cell>
          <cell r="C76">
            <v>6065.25</v>
          </cell>
        </row>
        <row r="77">
          <cell r="B77" t="str">
            <v>Trung tâm văn hóa nghệ thuật tỉnh</v>
          </cell>
          <cell r="C77">
            <v>13963.05</v>
          </cell>
        </row>
        <row r="78">
          <cell r="B78" t="str">
            <v>Bảo tàng tỉnh</v>
          </cell>
          <cell r="C78">
            <v>4812.05</v>
          </cell>
        </row>
        <row r="79">
          <cell r="B79" t="str">
            <v>Trung tâm quản lý di tích và phát triển du lịch</v>
          </cell>
          <cell r="C79">
            <v>3939.25</v>
          </cell>
        </row>
        <row r="80">
          <cell r="B80" t="str">
            <v>Trung tâm huấn luyện và thi đấu thể dục thể thao</v>
          </cell>
          <cell r="C80">
            <v>22411.8</v>
          </cell>
        </row>
        <row r="81">
          <cell r="B81" t="str">
            <v>Chi kỷ niệm các ngày lễ lớn của tỉnh</v>
          </cell>
          <cell r="C81">
            <v>15000</v>
          </cell>
        </row>
        <row r="82">
          <cell r="B82" t="str">
            <v>Chi hoạt động xúc tiến, phát triển du lịch của tỉnh</v>
          </cell>
          <cell r="C82">
            <v>4000</v>
          </cell>
        </row>
        <row r="83">
          <cell r="B83" t="str">
            <v>Chi hỗ trợ tổ chức các lễ hội du lịch</v>
          </cell>
          <cell r="C83">
            <v>10000</v>
          </cell>
        </row>
        <row r="84">
          <cell r="B84" t="str">
            <v>Chính sách hỗ trợ phát triển du lịch trên địa bàn tỉnh Yên Bái giai đoạn 2021-2025 theo Nghị quyết số 10/2020/NQ-HĐND ngày 19/4/2020 của HĐND tỉnh Yên Bái</v>
          </cell>
          <cell r="C84">
            <v>4730</v>
          </cell>
        </row>
        <row r="85">
          <cell r="B85" t="str">
            <v>Đề án bảo tồn, phát huy giá trị các di sản văn hóa vật thể, phi vật thể gắn với phát triển du lịch trên địa bàn tỉnh giai đoạn 2023-2025 theo Quyết định số 1648/QĐ-UBND ngày 15/9/2023</v>
          </cell>
          <cell r="C85">
            <v>2100</v>
          </cell>
        </row>
        <row r="86">
          <cell r="B86" t="str">
            <v>Sở Văn hoá thể thao và du lịch</v>
          </cell>
          <cell r="C86">
            <v>15077.12</v>
          </cell>
        </row>
        <row r="87">
          <cell r="B87" t="str">
            <v>- Văn phòng Sở Văn hoá Thể thao và Du lịch</v>
          </cell>
          <cell r="C87">
            <v>7695.120000000001</v>
          </cell>
        </row>
        <row r="88">
          <cell r="B88" t="str">
            <v>- Chi chung sự nghiệp thể dục thể thao</v>
          </cell>
          <cell r="C88">
            <v>600</v>
          </cell>
        </row>
        <row r="89">
          <cell r="B89" t="str">
            <v>- Chi hỗ trợ phát triển các đội bóng của tỉnh</v>
          </cell>
          <cell r="C89">
            <v>400</v>
          </cell>
        </row>
        <row r="90">
          <cell r="B90" t="str">
            <v>- Chi hỗ trợ 5 liên đoàn thể thao</v>
          </cell>
          <cell r="C90">
            <v>400</v>
          </cell>
        </row>
        <row r="91">
          <cell r="B91" t="str">
            <v>- Chi chung sự nghiệp văn hoá</v>
          </cell>
          <cell r="C91">
            <v>550</v>
          </cell>
        </row>
        <row r="92">
          <cell r="B92" t="str">
            <v>- Chi hỗ trợ sự nghiệp phát triển gia đình</v>
          </cell>
          <cell r="C92">
            <v>250</v>
          </cell>
        </row>
        <row r="93">
          <cell r="B93" t="str">
            <v>- Chi công tác quản lý du lịch</v>
          </cell>
          <cell r="C93">
            <v>450</v>
          </cell>
        </row>
        <row r="94">
          <cell r="B94" t="str">
            <v>- Ban chỉ đạo xây dựng đời sống văn hoá</v>
          </cell>
          <cell r="C94">
            <v>200</v>
          </cell>
        </row>
        <row r="95">
          <cell r="B95" t="str">
            <v>- Chi bảo tồn văn hoá phục vụ du lịch</v>
          </cell>
          <cell r="C95">
            <v>532</v>
          </cell>
        </row>
        <row r="96">
          <cell r="B96" t="str">
            <v>- Kinh phí tham gia Ngày hội VHTTDL các dân tộc vùng Tây Bắc </v>
          </cell>
          <cell r="C96">
            <v>1000</v>
          </cell>
        </row>
        <row r="97">
          <cell r="B97" t="str">
            <v>- Đề án xây dựng thương hiệu và phát triển du lịch giai đoạn 2018-2020 và tầm nhìn đến năm 2025  theo Quyết định số 1788/QĐ-UBND ngày 12/9/2022 của Uỷ ban nhân dân tỉnh Yên Bái</v>
          </cell>
          <cell r="C97">
            <v>3000</v>
          </cell>
        </row>
        <row r="98">
          <cell r="B98" t="str">
            <v>Đài phát thanh truyền hình</v>
          </cell>
          <cell r="C98">
            <v>33900.85</v>
          </cell>
        </row>
        <row r="99">
          <cell r="B99" t="str">
            <v>Chi hoạt động thường xuyên</v>
          </cell>
          <cell r="C99">
            <v>32700.85</v>
          </cell>
        </row>
        <row r="100">
          <cell r="B100" t="str">
            <v>Chi sửa chữa, mua sắm trang thiết bị truyền hình</v>
          </cell>
          <cell r="C100">
            <v>1200</v>
          </cell>
        </row>
        <row r="101">
          <cell r="B101" t="str">
            <v>Sở Giáo dục và các đơn vị trực thuộc</v>
          </cell>
          <cell r="C101">
            <v>634358.4564</v>
          </cell>
        </row>
        <row r="102">
          <cell r="B102" t="str">
            <v>Trường phổ thông dân tộc nội trú THPT Miền Tây</v>
          </cell>
          <cell r="C102">
            <v>16888.7072</v>
          </cell>
        </row>
        <row r="103">
          <cell r="B103" t="str">
            <v>Trường phổ thông dân tộc nội trú THPT tỉnh </v>
          </cell>
          <cell r="C103">
            <v>17894.6104</v>
          </cell>
        </row>
        <row r="104">
          <cell r="B104" t="str">
            <v>Trường THPT Chuyên Nguyễn Tất Thành</v>
          </cell>
          <cell r="C104">
            <v>24367.626399999997</v>
          </cell>
        </row>
        <row r="105">
          <cell r="B105" t="str">
            <v>Trường THPT Lý Thường Kiệt </v>
          </cell>
          <cell r="C105">
            <v>10853.215999999999</v>
          </cell>
        </row>
        <row r="106">
          <cell r="B106" t="str">
            <v>Trường THPT Nguyễn Huệ </v>
          </cell>
          <cell r="C106">
            <v>14061.99</v>
          </cell>
        </row>
        <row r="107">
          <cell r="B107" t="str">
            <v>Trường PTTH Hoàng Quốc Việt </v>
          </cell>
          <cell r="C107">
            <v>7826.420000000001</v>
          </cell>
        </row>
        <row r="108">
          <cell r="B108" t="str">
            <v>Trung tâm giáo dục thường xuyên </v>
          </cell>
          <cell r="C108">
            <v>10106.695600000001</v>
          </cell>
        </row>
        <row r="109">
          <cell r="B109" t="str">
            <v>Trường tiểu học Nguyễn Trãi</v>
          </cell>
          <cell r="C109">
            <v>11874.960799999999</v>
          </cell>
        </row>
        <row r="110">
          <cell r="B110" t="str">
            <v>Trường THCS Quang Trung</v>
          </cell>
          <cell r="C110">
            <v>9961.876</v>
          </cell>
        </row>
        <row r="111">
          <cell r="B111" t="str">
            <v>Chi các nhiệm vụ, chính sách giáo dục đào tạo dạy nghề khác theo quy định và 10% tiết kiệm</v>
          </cell>
          <cell r="C111">
            <v>129709.9</v>
          </cell>
        </row>
        <row r="112">
          <cell r="B112" t="str">
            <v>Kinh phí tuyển mới giáo viên</v>
          </cell>
          <cell r="C112">
            <v>126638.7</v>
          </cell>
        </row>
        <row r="113">
          <cell r="B113" t="str">
            <v>Đề án phát triển giáo dục mầm non tỉnh Yên Bái</v>
          </cell>
          <cell r="C113">
            <v>4000</v>
          </cell>
        </row>
        <row r="114">
          <cell r="B114" t="str">
            <v>Đề án triển khai thực hiện chương trình giáo dục phổ thông 2018 và xây dựng trường đạt chuẩn quốc gia tỉnh Yên Bái </v>
          </cell>
          <cell r="C114">
            <v>55000</v>
          </cell>
        </row>
        <row r="115">
          <cell r="B115" t="str">
            <v>Đề án Phát triển Trường trung học phổ thông chuyên Nguyễn Tất Thành tỉnh Yên Bái</v>
          </cell>
          <cell r="C115">
            <v>500</v>
          </cell>
        </row>
        <row r="116">
          <cell r="B116" t="str">
            <v>Chế độ học sinh</v>
          </cell>
          <cell r="C116">
            <v>49060.8</v>
          </cell>
        </row>
        <row r="117">
          <cell r="B117" t="str">
            <v>Kinh phí thực hiện các chương trình, dự án của ngành giáo dục (chỉ được phân bổ, giao dự toán sau khi được cấp có thẩm quyền phê duyệt)</v>
          </cell>
          <cell r="C117">
            <v>100000</v>
          </cell>
        </row>
        <row r="118">
          <cell r="B118" t="str">
            <v>Sở Giáo dục và Đào tạo </v>
          </cell>
          <cell r="C118">
            <v>45612.954</v>
          </cell>
        </row>
        <row r="119">
          <cell r="B119" t="str">
            <v>- Văn phòng Sở giáo dục và Đào tạo </v>
          </cell>
          <cell r="C119">
            <v>10679.953999999998</v>
          </cell>
        </row>
        <row r="120">
          <cell r="B120" t="str">
            <v>- Chi chung sự nghiệp ngành</v>
          </cell>
          <cell r="C120">
            <v>11700</v>
          </cell>
        </row>
        <row r="121">
          <cell r="B121" t="str">
            <v>- Chi công tác phổ cập giáo dục</v>
          </cell>
          <cell r="C121">
            <v>1500</v>
          </cell>
        </row>
        <row r="122">
          <cell r="B122" t="str">
            <v>- Tập huấn sử dụng thiết bị phòng học thông minh, phòng học tiên tiến, phòng học tương tác, phòng học ngoại ngữ</v>
          </cell>
          <cell r="C122">
            <v>2000</v>
          </cell>
        </row>
        <row r="123">
          <cell r="B123" t="str">
            <v>- Đề án dạy và học ngoại ngữ giai đoạn 2021-2025</v>
          </cell>
          <cell r="C123">
            <v>3200</v>
          </cell>
        </row>
        <row r="124">
          <cell r="B124" t="str">
            <v>- Sửa chữa, thay thế thiết bị phòng học thông minh, phòng học tiên tiến, phòng học tương tác, phòng học ngoại ngữ</v>
          </cell>
          <cell r="C124">
            <v>2700</v>
          </cell>
        </row>
        <row r="125">
          <cell r="B125" t="str">
            <v>- Kinh phí khen thưởng giáo viên, học sinh xuất sắc</v>
          </cell>
          <cell r="C125">
            <v>3500</v>
          </cell>
        </row>
        <row r="126">
          <cell r="B126" t="str">
            <v>- Kinh phí tổ chức Đại hội thể dục thể thao ngành giáo dục và đào tạo tỉnh Yên Bái lần thứ X năm 2024; Kinh phí tham gia hội khỏe phù đổng cấp khu vực, cấp quốc gia lần thứ X năm 2024</v>
          </cell>
          <cell r="C126">
            <v>3600</v>
          </cell>
        </row>
        <row r="127">
          <cell r="B127" t="str">
            <v>- Kinh phí hỗ trợ giáo viên có chứng chỉ tiếng anh quốc tế theo NQ 70/2020/NQ-HĐND ngày 16/12/2020</v>
          </cell>
          <cell r="C127">
            <v>133</v>
          </cell>
        </row>
        <row r="128">
          <cell r="B128" t="str">
            <v>- Kinh phí đào tạo nâng chuẩn giáo viên theo Luật giáo dục số 43/2019/QH 14</v>
          </cell>
          <cell r="C128">
            <v>3300</v>
          </cell>
        </row>
        <row r="129">
          <cell r="B129" t="str">
            <v>- Tổ chức kỳ thi tốt nghiệp THPT quốc gia</v>
          </cell>
          <cell r="C129">
            <v>3300</v>
          </cell>
        </row>
        <row r="130">
          <cell r="B130" t="str">
            <v>Trường cao đẳng Yên Bái</v>
          </cell>
          <cell r="C130">
            <v>53718.024</v>
          </cell>
        </row>
        <row r="131">
          <cell r="B131" t="str">
            <v>Trường Cao đẳng nghề </v>
          </cell>
          <cell r="C131">
            <v>39526.25</v>
          </cell>
        </row>
        <row r="132">
          <cell r="B132" t="str">
            <v>Sở Y tế và các đơn vị trực thuộc</v>
          </cell>
          <cell r="C132">
            <v>622530.1540000001</v>
          </cell>
        </row>
        <row r="133">
          <cell r="B133" t="str">
            <v>Trung tâm kiểm soát bệnh tật</v>
          </cell>
          <cell r="C133">
            <v>23504.4</v>
          </cell>
        </row>
        <row r="134">
          <cell r="B134" t="str">
            <v>Trung tâm kiểm nghiệm thuốc, mỹ phẩm, thực phẩm</v>
          </cell>
          <cell r="C134">
            <v>5598.6</v>
          </cell>
        </row>
        <row r="135">
          <cell r="B135" t="str">
            <v>Trung tâm Pháp y</v>
          </cell>
          <cell r="C135">
            <v>2039.2</v>
          </cell>
        </row>
        <row r="136">
          <cell r="B136" t="str">
            <v>Bệnh viện đa khoa Tỉnh </v>
          </cell>
          <cell r="C136">
            <v>15910</v>
          </cell>
        </row>
        <row r="137">
          <cell r="B137" t="str">
            <v>Bệnh viện sản nhi</v>
          </cell>
          <cell r="C137">
            <v>8629.470000000003</v>
          </cell>
        </row>
        <row r="138">
          <cell r="B138" t="str">
            <v>Bệnh viện tâm thần </v>
          </cell>
          <cell r="C138">
            <v>6747.4400000000005</v>
          </cell>
        </row>
        <row r="139">
          <cell r="B139" t="str">
            <v>Bệnh viện Nội tiết </v>
          </cell>
          <cell r="C139">
            <v>755.6999999999999</v>
          </cell>
        </row>
        <row r="140">
          <cell r="B140" t="str">
            <v>Bệnh viện phổi</v>
          </cell>
          <cell r="C140">
            <v>7609.82</v>
          </cell>
        </row>
        <row r="141">
          <cell r="B141" t="str">
            <v>Chi cục dân số kế hoạch hoá gia đình</v>
          </cell>
          <cell r="C141">
            <v>1969.76</v>
          </cell>
        </row>
        <row r="142">
          <cell r="B142" t="str">
            <v>Chi cục an toàn vệ sinh thực phẩm</v>
          </cell>
          <cell r="C142">
            <v>2371.16</v>
          </cell>
        </row>
        <row r="143">
          <cell r="B143" t="str">
            <v>Kinh phí hợp tác với các Bệnh viện tuyến trung ương</v>
          </cell>
          <cell r="C143">
            <v>1500</v>
          </cell>
        </row>
        <row r="144">
          <cell r="B144" t="str">
            <v>Kinh phí thực hiện các chương trình, dự án của ngành y tế (chỉ được phân bổ, giao dự toán sau khi được cấp có thẩm quyền phê duyệt)</v>
          </cell>
          <cell r="C144">
            <v>50000</v>
          </cell>
        </row>
        <row r="145">
          <cell r="B145" t="str">
            <v>Đóng BHYT cho người thuộc hộ gia đình nghèo; người dân tộc thiểu số đang sinh sống tại vùng có điều kiện KTXH khó khăn; người đang sinh sống tại vùng có điều kiện KTXH đặc biệt khó khăn</v>
          </cell>
          <cell r="C145">
            <v>296946</v>
          </cell>
        </row>
        <row r="146">
          <cell r="B146" t="str">
            <v>Đóng BHYT cho người thuộc hộ gia đình cận nghèo</v>
          </cell>
          <cell r="C146">
            <v>17062</v>
          </cell>
        </row>
        <row r="147">
          <cell r="B147" t="str">
            <v>Hỗ trợ mức đóng BHYT đối với người dân có hộ khẩu thường trú tại các xã đặc biệt khó khăn trên địa bàn tỉnh Yên Bái khi xã được công nhận đạt chuẩn nông thôn mới giai đoạn 2022 đến 2025 theo Nghị quyết số 25/2022/NQ-HĐND ngày 6/7/2022 của HĐND tỉnh Yên Bá</v>
          </cell>
          <cell r="C147">
            <v>7733</v>
          </cell>
        </row>
        <row r="148">
          <cell r="B148" t="str">
            <v>Đóng BHYT cho trẻ em dưới 6 tuổi </v>
          </cell>
          <cell r="C148">
            <v>122472</v>
          </cell>
        </row>
        <row r="149">
          <cell r="B149" t="str">
            <v>Hỗ trợ đóng BHYT cho học sinh, sinh viên</v>
          </cell>
          <cell r="C149">
            <v>24494</v>
          </cell>
        </row>
        <row r="150">
          <cell r="B150" t="str">
            <v>Người hiến tạng cơ thể; người từ đủ 80 tuổi trở lên đang hưởng trợ cấp tuất hàng tháng</v>
          </cell>
          <cell r="C150">
            <v>748</v>
          </cell>
        </row>
        <row r="151">
          <cell r="B151" t="str">
            <v>Đối tượng cựu chiến binh</v>
          </cell>
          <cell r="C151">
            <v>5346</v>
          </cell>
        </row>
        <row r="152">
          <cell r="B152" t="str">
            <v>Hộ nâng lâm ngư nghiệp có mức sống trung bình</v>
          </cell>
          <cell r="C152">
            <v>1458</v>
          </cell>
        </row>
        <row r="153">
          <cell r="B153" t="str">
            <v>Kinh phí thực hiện chương trình mục tiêu y tế dân số theo Công văn số 7852/BTC-HCSN ngày 8/8/2022 của Bộ Tài chính hướng dẫn định mức chi các nhiệm vụ thuộc CTMT dân số chuyển thành nhiệm vụ chi thường xuyên</v>
          </cell>
          <cell r="C153">
            <v>5000</v>
          </cell>
        </row>
        <row r="154">
          <cell r="B154" t="str">
            <v>Đề án công tác dân số KHGD tại các xã ĐBKK giai đoạn 2021-2025</v>
          </cell>
          <cell r="C154">
            <v>3749</v>
          </cell>
        </row>
        <row r="155">
          <cell r="B155" t="str">
            <v>Sở Y tế</v>
          </cell>
          <cell r="C155">
            <v>10886.604</v>
          </cell>
        </row>
        <row r="156">
          <cell r="B156" t="str">
            <v>- Văn phòng Sở Y tế</v>
          </cell>
          <cell r="C156">
            <v>7116.604</v>
          </cell>
        </row>
        <row r="157">
          <cell r="B157" t="str">
            <v>- Chi chung sự nghiệp y tế</v>
          </cell>
          <cell r="C157">
            <v>2270</v>
          </cell>
        </row>
        <row r="158">
          <cell r="B158" t="str">
            <v>- Chi phòng chống dịch sốt xuất huyết </v>
          </cell>
          <cell r="C158">
            <v>100</v>
          </cell>
        </row>
        <row r="159">
          <cell r="B159" t="str">
            <v>- Đề án chuẩn quốc gia về y tế xã của tỉnh</v>
          </cell>
          <cell r="C159">
            <v>300</v>
          </cell>
        </row>
        <row r="160">
          <cell r="B160" t="str">
            <v>- Chi đầu tư cải tạo, sửa chữa, nâng cấp các cơ sở y tế</v>
          </cell>
          <cell r="C160">
            <v>1000</v>
          </cell>
        </row>
        <row r="161">
          <cell r="B161" t="str">
            <v>- Chi phí hoạt động các Ban Chỉ đạo ngành y tế</v>
          </cell>
          <cell r="C161">
            <v>100</v>
          </cell>
        </row>
        <row r="162">
          <cell r="B162" t="str">
            <v>Sở Lao động TBXH và các đơn vị trực thuộc</v>
          </cell>
          <cell r="C162">
            <v>113270.16411111111</v>
          </cell>
        </row>
        <row r="163">
          <cell r="B163" t="str">
            <v>Trung tâm công tác xã hội và bảo trợ xã hội  </v>
          </cell>
          <cell r="C163">
            <v>8646.68</v>
          </cell>
        </row>
        <row r="164">
          <cell r="B164" t="str">
            <v>Cơ sở cai nghiện ma túy tỉnh Yên Bái</v>
          </cell>
          <cell r="C164">
            <v>25327.370000000003</v>
          </cell>
        </row>
        <row r="165">
          <cell r="B165" t="str">
            <v>Trường Trung cấp dân tộc nội trú Nghĩa Lộ </v>
          </cell>
          <cell r="C165">
            <v>18691.61111111111</v>
          </cell>
        </row>
        <row r="166">
          <cell r="B166" t="str">
            <v>Trường Trung cấp Lục Yên</v>
          </cell>
          <cell r="C166">
            <v>12105.95</v>
          </cell>
        </row>
        <row r="167">
          <cell r="B167" t="str">
            <v>Trung tâm Dịch vụ việc làm </v>
          </cell>
          <cell r="C167">
            <v>2201.7</v>
          </cell>
        </row>
        <row r="168">
          <cell r="B168" t="str">
            <v>Trung tâm điều dưỡng tỉnh</v>
          </cell>
          <cell r="C168">
            <v>2985.9</v>
          </cell>
        </row>
        <row r="169">
          <cell r="B169" t="str">
            <v>Chính sách hỗ trợ đào tạo nguồn nhân lực khu vực nông thôn, vùng đồng bào dân tộc thiểu số theo Nghị quyết số 12/2021/NQ-HĐND ngày 19/4/2021 của HĐND tỉnh Yên Bái</v>
          </cell>
          <cell r="C169">
            <v>19590</v>
          </cell>
        </row>
        <row r="170">
          <cell r="B170" t="str">
            <v>Sở Lao động thương binh &amp; Xã Hội</v>
          </cell>
          <cell r="C170">
            <v>23020.953</v>
          </cell>
        </row>
        <row r="171">
          <cell r="B171" t="str">
            <v>- Văn phòng Sở lao động Thương binh và Xã hội</v>
          </cell>
          <cell r="C171">
            <v>10770.953</v>
          </cell>
        </row>
        <row r="172">
          <cell r="B172" t="str">
            <v>- Ban chỉ đạo tuần lễ vệ sinh an toàn lao động</v>
          </cell>
          <cell r="C172">
            <v>100</v>
          </cell>
        </row>
        <row r="173">
          <cell r="B173" t="str">
            <v>- Chi các hoạt động phục vụ người có công</v>
          </cell>
          <cell r="C173">
            <v>4000</v>
          </cell>
        </row>
        <row r="174">
          <cell r="B174" t="str">
            <v>- Chi các hoạt động bảo trợ xã hội</v>
          </cell>
          <cell r="C174">
            <v>400</v>
          </cell>
        </row>
        <row r="175">
          <cell r="B175" t="str">
            <v>- Ban chỉ đạo Chương trình MTQG giảm nghèo bền vững</v>
          </cell>
          <cell r="C175">
            <v>200</v>
          </cell>
        </row>
        <row r="176">
          <cell r="B176" t="str">
            <v>- Chi phục vụ công tác tiền lương, lao động, việc làm</v>
          </cell>
          <cell r="C176">
            <v>800</v>
          </cell>
        </row>
        <row r="177">
          <cell r="B177" t="str">
            <v>- Chi công tác quản lý BHXH, BHYT, BHTN</v>
          </cell>
          <cell r="C177">
            <v>50</v>
          </cell>
        </row>
        <row r="178">
          <cell r="B178" t="str">
            <v>- Chương trình quốc gia bình đẳng giới </v>
          </cell>
          <cell r="C178">
            <v>150</v>
          </cell>
        </row>
        <row r="179">
          <cell r="B179" t="str">
            <v>- Đề án phát triển nghề công tác xã hội theo Quyết định 112/2021/QĐ-TTg của Thủ tướng Chính phủ</v>
          </cell>
          <cell r="C179">
            <v>250</v>
          </cell>
        </row>
        <row r="180">
          <cell r="B180" t="str">
            <v>- Chi chúc thọ, mừng thọ người cao tuổi ở tuổi 90, 100</v>
          </cell>
          <cell r="C180">
            <v>1000</v>
          </cell>
        </row>
        <row r="181">
          <cell r="B181" t="str">
            <v>- Chương trình quốc gia về bảo vệ trẻ em </v>
          </cell>
          <cell r="C181">
            <v>650</v>
          </cell>
        </row>
        <row r="182">
          <cell r="B182" t="str">
            <v>- Hỗ trợ phẫu thuật tim cho trẻ em bị tim bẩm sinh </v>
          </cell>
          <cell r="C182">
            <v>200</v>
          </cell>
        </row>
        <row r="183">
          <cell r="B183" t="str">
            <v>- Chi công tác thăm hỏi, các nhiệm vụ chính sách trong dịp tết nguyên đán theo nhiệm vụ được tỉnh giao</v>
          </cell>
          <cell r="C183">
            <v>4000</v>
          </cell>
        </row>
        <row r="184">
          <cell r="B184" t="str">
            <v>- Kinh phí rà soát, thống kê hộ nghèo, cận nghèo</v>
          </cell>
          <cell r="C184">
            <v>300</v>
          </cell>
        </row>
        <row r="185">
          <cell r="B185" t="str">
            <v>- Chương trình trợ giúp người khuyết tật theo Quyết định số 1190/QĐ-TTg ngày 19/8/2020 của Thủ tướng Chính phủ</v>
          </cell>
          <cell r="C185">
            <v>150</v>
          </cell>
        </row>
        <row r="186">
          <cell r="B186" t="str">
            <v> Chế độ, chính sách đối với cựu chiến binh </v>
          </cell>
          <cell r="C186">
            <v>700</v>
          </cell>
        </row>
        <row r="187">
          <cell r="B187" t="str">
            <v>Sở Nội vụ và các đơn vị trực thuộc</v>
          </cell>
          <cell r="C187">
            <v>35442.469</v>
          </cell>
        </row>
        <row r="188">
          <cell r="B188" t="str">
            <v>Sở Nội vụ </v>
          </cell>
          <cell r="C188">
            <v>21255.869</v>
          </cell>
        </row>
        <row r="189">
          <cell r="B189" t="str">
            <v>- Văn phòng Sở Nội vụ </v>
          </cell>
          <cell r="C189">
            <v>16755.869</v>
          </cell>
        </row>
        <row r="190">
          <cell r="B190" t="str">
            <v>- Chi đào tạo, bồi dưỡng cán bộ công chức</v>
          </cell>
          <cell r="C190">
            <v>4500</v>
          </cell>
        </row>
        <row r="191">
          <cell r="B191" t="str">
            <v>Trung tâm lưu trữ lịch sử</v>
          </cell>
          <cell r="C191">
            <v>2686.6</v>
          </cell>
        </row>
        <row r="192">
          <cell r="B192" t="str">
            <v>Kinh phí công tác thi đua, khen thưởng của tỉnh</v>
          </cell>
          <cell r="C192">
            <v>10000</v>
          </cell>
        </row>
        <row r="193">
          <cell r="B193" t="str">
            <v>Kinh phí chỉnh lý, xử lý tài liệu lưu trữ</v>
          </cell>
          <cell r="C193">
            <v>1500</v>
          </cell>
        </row>
        <row r="194">
          <cell r="B194" t="str">
            <v>Sở Thông tin &amp; TT và các đơn vị trực thuộc</v>
          </cell>
          <cell r="C194">
            <v>29389.047</v>
          </cell>
        </row>
        <row r="195">
          <cell r="B195" t="str">
            <v>Trung tâm chuyển đổi số</v>
          </cell>
          <cell r="C195">
            <v>2105.15</v>
          </cell>
        </row>
        <row r="196">
          <cell r="B196" t="str">
            <v>Văn phòng Sở Thông tin và truyền thông (trong đó có đào tạo theo Nghị quyết 51/2021/NQ-HĐND ngày 22/7/2021 của Hội đồng nhân dân tỉnh Yên Bái)</v>
          </cell>
          <cell r="C196">
            <v>9059.897</v>
          </cell>
        </row>
        <row r="197">
          <cell r="B197" t="str">
            <v>Chi sửa chữa nâng cấp đài truyền thanh cơ sở</v>
          </cell>
          <cell r="C197">
            <v>2000</v>
          </cell>
        </row>
        <row r="198">
          <cell r="B198" t="str">
            <v>Thuê dịch vụ công nghệ thông tin "Triển khai mở rộng hội nghị giao ban điện tử đa phương tiện tỉnh Yên Bái giai đoạn 2021-2025" theo QĐ 3243/QĐ-UBND ngày 18/12/2020 của UBND tỉnh Yên Bái và QĐ 2370/QĐ-UBND ngày 29/11/2022</v>
          </cell>
          <cell r="C198">
            <v>14224</v>
          </cell>
        </row>
        <row r="199">
          <cell r="B199" t="str">
            <v>Chi sự nghiệp công nghệ thông tin của tỉnh</v>
          </cell>
          <cell r="C199">
            <v>2000</v>
          </cell>
        </row>
        <row r="200">
          <cell r="B200" t="str">
            <v>Sở Giao thông Vận tải và các đơn vị trực thuộc</v>
          </cell>
          <cell r="C200">
            <v>123223.057</v>
          </cell>
        </row>
        <row r="201">
          <cell r="B201" t="str">
            <v>Thanh tra giao thông</v>
          </cell>
          <cell r="C201">
            <v>5422.9529999999995</v>
          </cell>
        </row>
        <row r="202">
          <cell r="B202" t="str">
            <v>Văn phòng Sở giao thông Vận tải</v>
          </cell>
          <cell r="C202">
            <v>5611.103999999999</v>
          </cell>
        </row>
        <row r="203">
          <cell r="B203" t="str">
            <v>Chi phí trang trải cho việc thu phí, lệ phí, công tác sát hạch lái xe (được chi theo số thực nộp vào NSNN)</v>
          </cell>
          <cell r="C203">
            <v>3800</v>
          </cell>
        </row>
        <row r="204">
          <cell r="B204" t="str">
            <v>Duy tu, sửa chữa giao thông đường bộ </v>
          </cell>
          <cell r="C204">
            <v>50000</v>
          </cell>
        </row>
        <row r="205">
          <cell r="B205" t="str">
            <v>Quản lý, bảo trì đường bộ địa phương quản lý (TW bổ sung có mục tiêu)</v>
          </cell>
          <cell r="C205">
            <v>55396</v>
          </cell>
        </row>
        <row r="206">
          <cell r="B206" t="str">
            <v>Ban an toàn giao thông tỉnh</v>
          </cell>
          <cell r="C206">
            <v>2993</v>
          </cell>
        </row>
        <row r="207">
          <cell r="B207" t="str">
            <v>Sở Kế hoạch và Đầu tư và các đơn vị trực thuộc</v>
          </cell>
          <cell r="C207">
            <v>40267.9528888889</v>
          </cell>
        </row>
        <row r="208">
          <cell r="B208" t="str">
            <v>Văn phòng Sở Kế hoạch và Đầu tư</v>
          </cell>
          <cell r="C208">
            <v>14164.164</v>
          </cell>
        </row>
        <row r="209">
          <cell r="B209" t="str">
            <v>Trung tâm hỗ trợ doanh nghiệp tư vấn &amp; XTĐT</v>
          </cell>
          <cell r="C209">
            <v>1103.7888888888888</v>
          </cell>
        </row>
        <row r="210">
          <cell r="B210" t="str">
            <v>Chi thực hiện các hoạt động hợp tác đầu tư với các tỉnh trong và ngoài nước </v>
          </cell>
          <cell r="C210">
            <v>20000</v>
          </cell>
        </row>
        <row r="211">
          <cell r="B211" t="str">
            <v>Chi hoạt động xúc tiến đầu tư của tỉnh</v>
          </cell>
          <cell r="C211">
            <v>5000</v>
          </cell>
        </row>
        <row r="212">
          <cell r="B212" t="str">
            <v>Tỉnh đoàn thanh niên và các đơn vị trực thuộc</v>
          </cell>
          <cell r="C212">
            <v>9625.2072</v>
          </cell>
        </row>
        <row r="213">
          <cell r="B213" t="str">
            <v>Trung tâm hoạt động thanh thiếu nhi</v>
          </cell>
          <cell r="C213">
            <v>2303.45</v>
          </cell>
        </row>
        <row r="214">
          <cell r="B214" t="str">
            <v>Đề án hỗ trợ phát triển phong trào thanh niên tỉnh Yên Bái khởi nghiệp giai đoạn 2021-2025</v>
          </cell>
          <cell r="C214">
            <v>770</v>
          </cell>
        </row>
        <row r="215">
          <cell r="B215" t="str">
            <v>Văn phòng Tỉnh đoàn thanh niên </v>
          </cell>
          <cell r="C215">
            <v>6551.7572</v>
          </cell>
        </row>
        <row r="216">
          <cell r="B216" t="str">
            <v>Liên minh HTX và các đơn vị trực thuộc</v>
          </cell>
          <cell r="C216">
            <v>3906.45</v>
          </cell>
        </row>
        <row r="217">
          <cell r="B217" t="str">
            <v>Văn phòng Liên minh các HTX (đã bao gồm: Tư vấn  hỗ trợ thành lập mới, củng cố tổ chức kinh tế tập thể theo quy định tại khoản 1 mục III QĐ 1804/QĐ-TTg và Kế hoạch số 205/KH-UBND ngày 30/8/2021 của UBND tỉnh Yên Bái 500 triệu đồng)</v>
          </cell>
          <cell r="C217">
            <v>2993.8999999999996</v>
          </cell>
        </row>
        <row r="218">
          <cell r="B218" t="str">
            <v>Trung tâm tư vấn hỗ trợ thành viên </v>
          </cell>
          <cell r="C218">
            <v>912.5500000000001</v>
          </cell>
        </row>
        <row r="219">
          <cell r="B219" t="str">
            <v>Bộ chỉ huy quân sự tỉnh và các đơn vị trực thuộc</v>
          </cell>
          <cell r="C219">
            <v>153606.343</v>
          </cell>
        </row>
        <row r="220">
          <cell r="B220" t="str">
            <v>- Chi cho công tác quốc phòng thường xuyên hàng năm</v>
          </cell>
          <cell r="C220">
            <v>6889</v>
          </cell>
        </row>
        <row r="221">
          <cell r="B221" t="str">
            <v>- Đào tạo cán bộ quân sự xã, phường, thị trấn</v>
          </cell>
          <cell r="C221">
            <v>5699.85</v>
          </cell>
        </row>
        <row r="222">
          <cell r="B222" t="str">
            <v>- Tổ chức hội nghị, tập huấn nghiệp vụ, báo cáo công tác quốc phòng</v>
          </cell>
          <cell r="C222">
            <v>500</v>
          </cell>
        </row>
        <row r="223">
          <cell r="B223" t="str">
            <v>- Kinh phí xây dựng và hoạt động của Ban chỉ đạo khu vực phòng thủ tỉnh, khu vực phòng thủ huyện, diễn tập phòng chống cáy rừng, cứu hộ cứu nạn</v>
          </cell>
          <cell r="C223">
            <v>2290</v>
          </cell>
        </row>
        <row r="224">
          <cell r="B224" t="str">
            <v>- Kinh phí thực hiện Luật Dự bị động viên (Chế độ dự bị động viên )</v>
          </cell>
          <cell r="C224">
            <v>34994.92999999999</v>
          </cell>
        </row>
        <row r="225">
          <cell r="B225" t="str">
            <v>- Chi thực hiện Luật Dân quân tự vệ </v>
          </cell>
          <cell r="C225">
            <v>9952.363000000001</v>
          </cell>
        </row>
        <row r="226">
          <cell r="B226" t="str">
            <v>- Chi trả phụ cấp trách nhiệm cán bộ tự vệ thuộc tỉnh</v>
          </cell>
          <cell r="C226">
            <v>733</v>
          </cell>
        </row>
        <row r="227">
          <cell r="B227" t="str">
            <v>- Mua sắm công cụ hỗ trợ cho lực lượng Dân quân tự vệ</v>
          </cell>
          <cell r="C227">
            <v>4035</v>
          </cell>
        </row>
        <row r="228">
          <cell r="B228" t="str">
            <v>- Mua Trang phục dân quân tự vệ đảm bảo cho lực lượng nòng cốt;  Lực lượng còn lại hỗ trợ thiết yếu</v>
          </cell>
          <cell r="C228">
            <v>25473.472</v>
          </cell>
        </row>
        <row r="229">
          <cell r="B229" t="str">
            <v>- Hoạt động phòng không nhân dân theo khoản 1 Điều 22 Nghị định 74/2015/NĐ-CP ngày 09/9/2015 của Chính phủ về phòng không nhân dân</v>
          </cell>
          <cell r="C229">
            <v>320</v>
          </cell>
        </row>
        <row r="230">
          <cell r="B230" t="str">
            <v>- Thực hiện Đề án "Tổ chức xây dựng lực lượng và hỗ trợ hoạt động quân báo - trinh sát giai đoạn 2021-2025"</v>
          </cell>
          <cell r="C230">
            <v>2594.8080000000004</v>
          </cell>
        </row>
        <row r="231">
          <cell r="B231" t="str">
            <v>- Thực hiện nhiệm vụ hậu cần tại chỗ, thực hiện chính sách hậu phương quân đội và chính sách đối với lực lượng vũ trang nhân dân ở địa phương</v>
          </cell>
          <cell r="C231">
            <v>200</v>
          </cell>
        </row>
        <row r="232">
          <cell r="B232" t="str">
            <v>- Thực hiện nghĩa vụ quân sự và công tác tuyển quân</v>
          </cell>
          <cell r="C232">
            <v>300</v>
          </cell>
        </row>
        <row r="233">
          <cell r="B233" t="str">
            <v>- Chi cho công tác giáo dục quốc phòng </v>
          </cell>
          <cell r="C233">
            <v>2162</v>
          </cell>
        </row>
        <row r="234">
          <cell r="B234" t="str">
            <v>- Hội thi, hội thao quốc phòng - quân sự Lực lượng vũ trang </v>
          </cell>
          <cell r="C234">
            <v>300</v>
          </cell>
        </row>
        <row r="235">
          <cell r="B235" t="str">
            <v>- Thực hiện các nhiệm vụ quốc phòng địa phương</v>
          </cell>
          <cell r="C235">
            <v>3580</v>
          </cell>
        </row>
        <row r="236">
          <cell r="B236" t="str">
            <v>- Hoạt động của cấp ủy đảng ủy quân sự tỉnh</v>
          </cell>
          <cell r="C236">
            <v>300</v>
          </cell>
        </row>
        <row r="237">
          <cell r="B237" t="str">
            <v>- Ngân sách địa phương hỗ trợ thực hiện một số nhiệm vụ chi thuộc lĩnh vực quốc phòng </v>
          </cell>
          <cell r="C237">
            <v>13841</v>
          </cell>
        </row>
        <row r="238">
          <cell r="B238" t="str">
            <v>- Chi thực hiện diễn tập động viên quân dự bị tỉnh Yên Bái năm 2014</v>
          </cell>
          <cell r="C238">
            <v>19859</v>
          </cell>
        </row>
        <row r="239">
          <cell r="B239" t="str">
            <v>- Hỗ trợ kinh phí đối với Đại đội dân quân pháo phòng không 37mm -1 thành phố Yên Bái theo Quyết định 2671/QĐ-TM ngày 02/10/2023 của Bộ Tổng tham mưu</v>
          </cell>
          <cell r="C239">
            <v>2472.02</v>
          </cell>
        </row>
        <row r="240">
          <cell r="B240" t="str">
            <v>- Kinh phí dân quân tự vệ tham gia hội thi, hội thao các cấp theo VB 1044/DQ-HL ngày 23/10/2023 của Cục Dân quân tự vệ</v>
          </cell>
          <cell r="C240">
            <v>1400</v>
          </cell>
        </row>
        <row r="241">
          <cell r="B241" t="str">
            <v>- Kinh phí hỗ trợ tổ chức huấn luyện chiến sĩ mới tại trung đoàn 121 (Tân binh 200 người)</v>
          </cell>
          <cell r="C241">
            <v>2709.9</v>
          </cell>
        </row>
        <row r="242">
          <cell r="B242" t="str">
            <v>- Vốn dự bị động viên (NSTW hỗ trợ)</v>
          </cell>
          <cell r="C242">
            <v>13000</v>
          </cell>
        </row>
        <row r="243">
          <cell r="B243" t="str">
            <v>Văn phòng đoàn đại biểu Quốc hội và HĐND tỉnh</v>
          </cell>
          <cell r="C243">
            <v>23110.816</v>
          </cell>
        </row>
        <row r="244">
          <cell r="B244" t="str">
            <v>Ban dân tộc </v>
          </cell>
          <cell r="C244">
            <v>7544.553</v>
          </cell>
        </row>
        <row r="245">
          <cell r="B245" t="str">
            <v>Thanh tra Tỉnh </v>
          </cell>
          <cell r="C245">
            <v>13565.746</v>
          </cell>
        </row>
        <row r="246">
          <cell r="B246" t="str">
            <v>- Chi hoạt động thường xuyên</v>
          </cell>
          <cell r="C246">
            <v>12965.746</v>
          </cell>
        </row>
        <row r="247">
          <cell r="B247" t="str">
            <v>- Chi từ nguồn kinh phí được trích từ các khoản thu hồi phát hiện qua công tác thanh tra (được chi theo số thu đã thực nộp vào NSNN)</v>
          </cell>
          <cell r="C247">
            <v>600</v>
          </cell>
        </row>
        <row r="248">
          <cell r="B248" t="str">
            <v>Sở Tài chính </v>
          </cell>
          <cell r="C248">
            <v>24712.859</v>
          </cell>
        </row>
        <row r="249">
          <cell r="B249" t="str">
            <v>- Hoạt động thường xuyên Văn phòng Sở Tài chính</v>
          </cell>
          <cell r="C249">
            <v>19212.859</v>
          </cell>
        </row>
        <row r="250">
          <cell r="B250" t="str">
            <v>- Chi đào tạo, tập huấn nghiệp vụ cán bộ tài chính</v>
          </cell>
          <cell r="C250">
            <v>500</v>
          </cell>
        </row>
        <row r="251">
          <cell r="B251" t="str">
            <v>- Chi tăng cường cơ sở vật chất ngành tài chính</v>
          </cell>
          <cell r="C251">
            <v>5000</v>
          </cell>
        </row>
        <row r="252">
          <cell r="B252" t="str">
            <v>Liên hiệp các tổ chức hữu nghị tỉnh</v>
          </cell>
          <cell r="C252">
            <v>886.298</v>
          </cell>
        </row>
        <row r="253">
          <cell r="B253" t="str">
            <v>Ủy ban Mặt trận Tổ quốc Việt Nam tỉnh</v>
          </cell>
          <cell r="C253">
            <v>8064.71255</v>
          </cell>
        </row>
        <row r="254">
          <cell r="B254" t="str">
            <v>Hội liên hiệp phụ nữ tỉnh </v>
          </cell>
          <cell r="C254">
            <v>8118.875650000001</v>
          </cell>
        </row>
        <row r="255">
          <cell r="B255" t="str">
            <v>- Hội liên hiệp phụ nữ tỉnh</v>
          </cell>
          <cell r="C255">
            <v>7385.575650000001</v>
          </cell>
        </row>
        <row r="256">
          <cell r="B256" t="str">
            <v>- Kinh phí thực hiện đề án bồi dưỡng cán bộ công chức hội liên hiệp phụ nữ các cấp, và chi hội trưởng phụ nữ giai đoạn 2019-2025 theo Quyết định số 1893/QĐ-TTg ngày 31/12/2018 của Thủ tướng Chính phủ (NSTW bổ sung có mục tiêu)</v>
          </cell>
          <cell r="C256">
            <v>240</v>
          </cell>
        </row>
        <row r="257">
          <cell r="B257" t="str">
            <v>- Trung tâm hỗ trợ phụ nữ tỉnh</v>
          </cell>
          <cell r="C257">
            <v>493.29999999999995</v>
          </cell>
        </row>
        <row r="258">
          <cell r="B258" t="str">
            <v>Ban đại diện hội người cao tuổi tỉnh</v>
          </cell>
          <cell r="C258">
            <v>1360.632</v>
          </cell>
        </row>
        <row r="259">
          <cell r="B259" t="str">
            <v>Hội nông dân tỉnh</v>
          </cell>
          <cell r="C259">
            <v>5654.288500000001</v>
          </cell>
        </row>
        <row r="260">
          <cell r="B260" t="str">
            <v>Hội Cựu chiến binh tỉnh</v>
          </cell>
          <cell r="C260">
            <v>2785.0564999999997</v>
          </cell>
        </row>
        <row r="261">
          <cell r="B261" t="str">
            <v>Hội chữ Thập đỏ </v>
          </cell>
          <cell r="C261">
            <v>3902.8500000000004</v>
          </cell>
        </row>
        <row r="262">
          <cell r="B262" t="str">
            <v>Hội Liên hiệp Văn học nghệ thuật </v>
          </cell>
          <cell r="C262">
            <v>4317.96</v>
          </cell>
        </row>
        <row r="263">
          <cell r="B263" t="str">
            <v>Hội đông Y</v>
          </cell>
          <cell r="C263">
            <v>1541.996</v>
          </cell>
        </row>
        <row r="264">
          <cell r="B264" t="str">
            <v>Hội Nhà báo </v>
          </cell>
          <cell r="C264">
            <v>2712.196</v>
          </cell>
        </row>
        <row r="265">
          <cell r="B265" t="str">
            <v>Liên hiệp các hội khoa học kỹ thuật tỉnh</v>
          </cell>
          <cell r="C265">
            <v>2187.6620000000003</v>
          </cell>
        </row>
        <row r="266">
          <cell r="B266" t="str">
            <v>Hội khuyến học </v>
          </cell>
          <cell r="C266">
            <v>1045.232</v>
          </cell>
        </row>
        <row r="267">
          <cell r="B267" t="str">
            <v>Hội cựu thanh niên xung phong</v>
          </cell>
          <cell r="C267">
            <v>501.032</v>
          </cell>
        </row>
        <row r="268">
          <cell r="B268" t="str">
            <v>Hội người mù</v>
          </cell>
          <cell r="C268">
            <v>821.0836400000001</v>
          </cell>
        </row>
        <row r="269">
          <cell r="B269" t="str">
            <v>Hội nạn nhân chất độc da cam/dioxin</v>
          </cell>
          <cell r="C269">
            <v>519.1659999999999</v>
          </cell>
        </row>
        <row r="270">
          <cell r="B270" t="str">
            <v>Hội khác hoạt động trong phạm vi địa phương</v>
          </cell>
          <cell r="C270">
            <v>500</v>
          </cell>
        </row>
        <row r="271">
          <cell r="B271" t="str">
            <v>Hội Luật gia</v>
          </cell>
          <cell r="C271">
            <v>624.1659999999999</v>
          </cell>
        </row>
        <row r="272">
          <cell r="B272" t="str">
            <v>Đề án, nhiệm vụ khác của tỉnh giai đoạn 2021-2025</v>
          </cell>
          <cell r="C272">
            <v>33489</v>
          </cell>
        </row>
        <row r="273">
          <cell r="B273" t="str">
            <v>Tòa án nhân dân tỉnh </v>
          </cell>
          <cell r="C273">
            <v>350</v>
          </cell>
        </row>
        <row r="274">
          <cell r="B274" t="str">
            <v>- Chi hỗ trợ hoạt động Hội thẩm nhân dân  theo Luật Tổ chức Toà án nhân dân</v>
          </cell>
          <cell r="C274">
            <v>150</v>
          </cell>
        </row>
        <row r="275">
          <cell r="B275" t="str">
            <v>- Chi hỗ trợ tuyên tuyền phổ biến giáo dục pháp luật</v>
          </cell>
          <cell r="C275">
            <v>100</v>
          </cell>
        </row>
        <row r="276">
          <cell r="B276" t="str">
            <v>- Chi hỗ trợ để thực hiện cải cách tư pháp</v>
          </cell>
          <cell r="C276">
            <v>100</v>
          </cell>
        </row>
        <row r="277">
          <cell r="B277" t="str">
            <v>Cục Thi hành án dân sự tỉnh (Kinh phí Ban Chỉ đạo thi hành án dân sự cấp tỉnh theo Thông tư liên tịch số 05/2016/TTLT-BTP-BCA-BTC-TANDTC-VKSNDTC ngày 19/5/2016)</v>
          </cell>
          <cell r="C277">
            <v>200</v>
          </cell>
        </row>
        <row r="278">
          <cell r="B278" t="str">
            <v>Viên kiểm sát nhân dân tỉnh</v>
          </cell>
          <cell r="C278">
            <v>250</v>
          </cell>
        </row>
        <row r="279">
          <cell r="B279" t="str">
            <v>Liên đoàn lao động tỉnh</v>
          </cell>
          <cell r="C279">
            <v>350</v>
          </cell>
        </row>
        <row r="280">
          <cell r="B280" t="str">
            <v>- Chi công tác giám sát, phản biện xã hội</v>
          </cell>
          <cell r="C280">
            <v>50</v>
          </cell>
        </row>
        <row r="281">
          <cell r="B281" t="str">
            <v>- Chi hoạt động của ban chỉ đạo phong trào toàn dân đoàn kết xây dựng đời sống văn hóa </v>
          </cell>
          <cell r="C281">
            <v>50</v>
          </cell>
        </row>
        <row r="282">
          <cell r="B282" t="str">
            <v>- Chi tổ chức tết sum vầy cho người lao động có hoàn cảnh khó khăn</v>
          </cell>
          <cell r="C282">
            <v>250</v>
          </cell>
        </row>
        <row r="283">
          <cell r="B283" t="str">
            <v>Văn phòng CĐĐP Chương trình nông thôn mới</v>
          </cell>
          <cell r="C283">
            <v>950</v>
          </cell>
        </row>
        <row r="284">
          <cell r="B284" t="str">
            <v>Cục thống kê tỉnh</v>
          </cell>
          <cell r="C284">
            <v>977</v>
          </cell>
        </row>
        <row r="285">
          <cell r="B285" t="str">
            <v>- Hỗ trợ thu thập thông tin, biên soạn, in ấn Niên giám thống kê hằng năm</v>
          </cell>
          <cell r="C285">
            <v>160</v>
          </cell>
        </row>
        <row r="286">
          <cell r="B286" t="str">
            <v>- Hỗ trợ kinh phí thu thập thông tin, biên soạn, in ấn tờ gấp số liệu kinh tế xã hội chủ yếu 6 tháng đầu năm và số liệu kinh tế xã hội chủ yếu cả năm 2024 phục vụ kỳ họp HĐND tỉnh</v>
          </cell>
          <cell r="C286">
            <v>165</v>
          </cell>
        </row>
        <row r="287">
          <cell r="B287" t="str">
            <v>- Kinh phí thực hiện phương án khảo sát đánh giá chỉ số hạnh phúc của người dân Yên Bái </v>
          </cell>
          <cell r="C287">
            <v>500</v>
          </cell>
        </row>
        <row r="288">
          <cell r="B288" t="str">
            <v>- Hỗ trợ kinh phí thu thập, tổng hợp và tính toán Tiêu chí số 10 đối với các xã phấn đấu về đích nông thôn mới giai đoạn 2021-2025 theo Văn bản 2229/UBND-NLN ngày 20/7/2022 của UBND tỉnh</v>
          </cell>
          <cell r="C288">
            <v>152</v>
          </cell>
        </row>
        <row r="289">
          <cell r="B289" t="str">
            <v>Công an tỉnh </v>
          </cell>
          <cell r="C289">
            <v>20615</v>
          </cell>
        </row>
        <row r="290">
          <cell r="B290" t="str">
            <v>- Chi hoạt động an ninh thường xuyên</v>
          </cell>
          <cell r="C290">
            <v>14140</v>
          </cell>
        </row>
        <row r="291">
          <cell r="B291" t="str">
            <v>- Kinh phí mua trang phục, thiết bị cho công an xã </v>
          </cell>
          <cell r="C291">
            <v>4232</v>
          </cell>
        </row>
        <row r="292">
          <cell r="B292" t="str">
            <v>- Kinh phí mua trang phục đối với Bảo vệ dân phố</v>
          </cell>
          <cell r="C292">
            <v>143</v>
          </cell>
        </row>
        <row r="293">
          <cell r="B293" t="str">
            <v>- Chi hoạt động cảnh sát môi trường</v>
          </cell>
          <cell r="C293">
            <v>500</v>
          </cell>
        </row>
        <row r="294">
          <cell r="B294" t="str">
            <v>- Đề án tăng cường bảo đảm quốc phòng an ninh giai đoạn 2021-2025</v>
          </cell>
          <cell r="C294">
            <v>500</v>
          </cell>
        </row>
        <row r="295">
          <cell r="B295" t="str">
            <v>- Kinh phí nâng cấp cổng thông tin điện tử công an tỉnh phục vụ chuyển đổi số</v>
          </cell>
          <cell r="C295">
            <v>600</v>
          </cell>
        </row>
        <row r="296">
          <cell r="B296" t="str">
            <v>- Hỗ trợ hoạt động của Đảng ủy công an tỉnh</v>
          </cell>
          <cell r="C296">
            <v>500</v>
          </cell>
        </row>
        <row r="297">
          <cell r="B297" t="str">
            <v>Dự toán chi của các cơ quan Đảng cấp tỉnh</v>
          </cell>
          <cell r="C297">
            <v>225547.9</v>
          </cell>
        </row>
        <row r="298">
          <cell r="B298" t="str">
            <v>- Văn phòng Tỉnh ủy và các đơn vị dự toán trực thuộc (phần ngân sách nhà nước cấp)</v>
          </cell>
          <cell r="C298">
            <v>211620.3</v>
          </cell>
        </row>
        <row r="299">
          <cell r="B299" t="str">
            <v>- Trường Chính trị tỉnh (đã bao gồm kinh phí xây dựng Trường Chịnh trị tỉnh Yên Bái đạt các tiêu chí trường chính trị chuẩn mức 1, giai đoạn 2022-2025 theo Đề án số 06-ĐA/TU ngày 25/10/2021 của Tỉnh ủy Yên Bái là 0,553 tỷ đồng; kinh phí đào tạo theo Nghị </v>
          </cell>
          <cell r="C299">
            <v>13927.6</v>
          </cell>
        </row>
        <row r="300">
          <cell r="B300" t="str">
            <v>Chi thực hiện các chính sách, nhiệm vụ khác của ngân sách cấp tỉnh</v>
          </cell>
          <cell r="C300">
            <v>829313.6286</v>
          </cell>
        </row>
        <row r="301">
          <cell r="B301" t="str">
            <v>- Chi thực hiện nhiệm vụ đẩy mạnh việc học tập và làm theo tấm gương đạo đức Hồ Chí Minh ở cấp tỉnh theo Thông tư số 97/2018/TT-BTC của Bộ Tài chính</v>
          </cell>
          <cell r="C301">
            <v>1000</v>
          </cell>
        </row>
        <row r="302">
          <cell r="B302" t="str">
            <v>- Kinh phí thực hiện chính sách chuyển đổi số theo Nghị quyết 60/2022/NQ-HĐND ngày 09/12/2022 của Hội đồng nhân dân tỉnh Yên Bái </v>
          </cell>
          <cell r="C302">
            <v>24440</v>
          </cell>
        </row>
        <row r="303">
          <cell r="B303" t="str">
            <v>- Chính sách hỗ trợ người đóng BHXH tự nguyện theo Nghị định số 134/2015/NĐ-CP ngày 29/12/2015 của Chính phủ</v>
          </cell>
          <cell r="C303">
            <v>9250</v>
          </cell>
        </row>
        <row r="304">
          <cell r="B304" t="str">
            <v>- Kinh phí thực hiện đổi mới, sắp xếp tổ chức bộ máy của hệ thống chính trị </v>
          </cell>
          <cell r="C304">
            <v>5000</v>
          </cell>
        </row>
        <row r="305">
          <cell r="B305" t="str">
            <v>- Hoạt động của Ban chỉ đạo 389 tỉnh (1)</v>
          </cell>
          <cell r="C305">
            <v>300</v>
          </cell>
        </row>
        <row r="306">
          <cell r="B306" t="str">
            <v>- Đề án xây dựng và tạo nguồn cán bộ trẻ, cán bộ nữ, cán bộ dân tộc thiểu số diện Ban Thường vụ tỉnh ủy quản lý đến năm 2030</v>
          </cell>
          <cell r="C306">
            <v>3000</v>
          </cell>
        </row>
        <row r="307">
          <cell r="B307" t="str">
            <v>- Chi xây dựng kế hoạch kinh tế - xã hội hàng năm</v>
          </cell>
          <cell r="C307">
            <v>2000</v>
          </cell>
        </row>
        <row r="308">
          <cell r="B308" t="str">
            <v>- Chi duy tu, sửa chữa giao thông miền núi </v>
          </cell>
          <cell r="C308">
            <v>15000</v>
          </cell>
        </row>
        <row r="309">
          <cell r="B309" t="str">
            <v>- Kinh phí sửa chữa trụ sở Phòng Tài chính Kế hoạch</v>
          </cell>
          <cell r="C309">
            <v>10000</v>
          </cell>
        </row>
        <row r="310">
          <cell r="B310" t="str">
            <v>- Chi diễn tập khu vực phòng thủ cấp huyện, diễn tập phòng chống lụt bão, cháy rừng tìm kiếm cứu nạn </v>
          </cell>
          <cell r="C310">
            <v>2000</v>
          </cell>
        </row>
        <row r="311">
          <cell r="B311" t="str">
            <v>- Hỗ trợ doanh nghiệp nhỏ và vừa (NSTW bổ sung có mục tiêu)</v>
          </cell>
          <cell r="C311">
            <v>1100</v>
          </cell>
        </row>
        <row r="312">
          <cell r="B312" t="str">
            <v>- Bổ sung thực hiện Chương trình phát triển lâm nghiệp bền vững (NSTW bổ sung có mục tiêu)</v>
          </cell>
          <cell r="C312">
            <v>14607</v>
          </cell>
        </row>
        <row r="313">
          <cell r="B313" t="str">
            <v>- Dự phòng lĩnh vực để thực hiện chương trình, dự án khi được cấp có thẩm quyền phê duyệt (chỉ được phân bổ, giao dự toán khi đáp ứng đủ điều kiện)</v>
          </cell>
          <cell r="C313">
            <v>10000</v>
          </cell>
        </row>
        <row r="314">
          <cell r="B314" t="str">
            <v>- Chi đảm bảo xã hội; đối ứng chương trình mục tiêu quốc gia; các chính sách, nhiệm vụ khác của ngân sách cấp tỉnh và 10% tiết kiệm (8)</v>
          </cell>
          <cell r="C314">
            <v>297198.6286</v>
          </cell>
        </row>
        <row r="315">
          <cell r="B315" t="str">
            <v>- Chính sách hỗ trợ đào tạo nghề trình độ sơ cấp cho thanh niên theo NĐ 61/2015/NĐ-CP của Chính phủ</v>
          </cell>
          <cell r="C315">
            <v>15000</v>
          </cell>
        </row>
        <row r="316">
          <cell r="B316" t="str">
            <v>- Dự phòng lĩnh vực để thực hiện Đề án, dự án ứng dụng công nghệ thông tin, xây dựng chính quyền điện tử, phát triển đô thị thông minh giai đoạn 2021-2025 định hướng đến năm 2030 theo Nghị quyết số 51-NQ/TU ngày 22/7/2021 của Tỉnh ủy Yên Bái</v>
          </cell>
          <cell r="C316">
            <v>300000</v>
          </cell>
        </row>
        <row r="317">
          <cell r="B317" t="str">
            <v>- Chi đối ứng và triển khai thực hiện các dự án sử dụng nguồn vốn vay ODA, vay ưu đãi nước ngoài</v>
          </cell>
          <cell r="C317">
            <v>3000</v>
          </cell>
        </row>
        <row r="318">
          <cell r="B318" t="str">
            <v>- Chi phát sinh sự nghiệp công nghệ thông tin </v>
          </cell>
          <cell r="C318">
            <v>5000</v>
          </cell>
        </row>
        <row r="319">
          <cell r="B319" t="str">
            <v>- Chính sách hỗ trợ doanh nghiệp vừa và nhỏ trên địa bàn tỉnh Yên Bái giai đoạn 2019-2025 theo Nghị quyết số 09/2020/NQ-HĐND ngày 20/4/2020</v>
          </cell>
          <cell r="C319">
            <v>10000</v>
          </cell>
        </row>
        <row r="320">
          <cell r="B320" t="str">
            <v>- Chính sách về hỗ trợ phát triển kinh tế tập thể tỉnh Yên Bái giai đoạn 2021-2025 theo Nghị quyết số 06/2021/NQ-HĐND ngày 19/4/2021 của Hội đồng nhân dân tỉnh</v>
          </cell>
          <cell r="C320">
            <v>7500</v>
          </cell>
        </row>
        <row r="321">
          <cell r="B321" t="str">
            <v>- Kinh phí lập, thẩm định, phê duyệt và điều chỉnh quy hoạch đô thị, quy hoạch nông thôn, quy hoạch có tính chất kỹ thuật, chuyên ngành và điều chỉnh quy hoạch theo quy định khoản 2 Điều 1 Nghị quyết số 751/2019/UBTVQH14 ngày 16/8/2019 của Ủy ban Thường v</v>
          </cell>
          <cell r="C321">
            <v>30000</v>
          </cell>
        </row>
        <row r="322">
          <cell r="B322" t="str">
            <v>- Đề án phòng chống tảo hôn, hôn nhân cận huyết thống, xuất cảnh trái phép đồng bào dân tộc thiểu số</v>
          </cell>
          <cell r="C322">
            <v>1000</v>
          </cell>
        </row>
        <row r="323">
          <cell r="B323" t="str">
            <v>- Chi mua sắm, sửa chữa ô tô và máy móc, thiết bị; bảo trì trụ sở làm việc…</v>
          </cell>
          <cell r="C323">
            <v>20000</v>
          </cell>
        </row>
        <row r="324">
          <cell r="B324" t="str">
            <v>- Kinh phí thực hiện chiến lược quốc gia phát triển kinh tế số giai đoạn 2023-2025 theo Kế hoạch 228/UBND-KH ngày 14/11/2023 và chiến lược quốc gia phát triển xã hội số đến năm 2025 theo Kế hoạch 231/KH-UBND ngày 16/11/2003 của Uỷ ban nhân dân tỉnh Yên Bá</v>
          </cell>
          <cell r="C324">
            <v>25000</v>
          </cell>
        </row>
        <row r="325">
          <cell r="B325" t="str">
            <v>- Chi khác của ngân sách cấp tỉnh </v>
          </cell>
          <cell r="C325">
            <v>9918</v>
          </cell>
        </row>
        <row r="326">
          <cell r="B326" t="str">
            <v>- Chi các hoạt động nâng cao chỉ số năng lực cạnh tranh cấp tỉnh (PCI), chỉ số cải cách hành chính (PARINDEX) và chỉ số hiệu quả và hành chính công cấp tỉnh (PAPI)</v>
          </cell>
          <cell r="C326">
            <v>3000</v>
          </cell>
        </row>
        <row r="327">
          <cell r="B327" t="str">
            <v>- Chi xử lý vi phạm hành chính; chi trang trải cho hoạt động thu phí, lệ phí; chi từ nguồn kinh phí được trích từ các khoản thu hồi phát hiện qua công tác thanh tra (được chi theo số thu đã thực nộp vào ngân sách nhà nước)</v>
          </cell>
          <cell r="C327">
            <v>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75"/>
  <sheetViews>
    <sheetView tabSelected="1" zoomScalePageLayoutView="0" workbookViewId="0" topLeftCell="A1">
      <pane xSplit="2" ySplit="8" topLeftCell="C66" activePane="bottomRight" state="frozen"/>
      <selection pane="topLeft" activeCell="A1" sqref="A1"/>
      <selection pane="topRight" activeCell="C1" sqref="C1"/>
      <selection pane="bottomLeft" activeCell="A11" sqref="A11"/>
      <selection pane="bottomRight" activeCell="E43" sqref="E43"/>
    </sheetView>
  </sheetViews>
  <sheetFormatPr defaultColWidth="9.140625" defaultRowHeight="12.75"/>
  <cols>
    <col min="1" max="1" width="4.57421875" style="15" customWidth="1"/>
    <col min="2" max="2" width="40.7109375" style="15" customWidth="1"/>
    <col min="3" max="3" width="10.7109375" style="15" customWidth="1"/>
    <col min="4" max="4" width="14.00390625" style="15" customWidth="1"/>
    <col min="5" max="6" width="14.7109375" style="15" customWidth="1"/>
    <col min="7" max="7" width="10.7109375" style="15" bestFit="1" customWidth="1"/>
    <col min="8" max="8" width="10.140625" style="15" customWidth="1"/>
    <col min="9" max="9" width="11.7109375" style="15" bestFit="1" customWidth="1"/>
    <col min="10" max="10" width="10.28125" style="15" customWidth="1"/>
    <col min="11" max="11" width="9.57421875" style="15" customWidth="1"/>
    <col min="12" max="12" width="10.7109375" style="15" customWidth="1"/>
    <col min="13" max="13" width="11.57421875" style="15" customWidth="1"/>
    <col min="14" max="14" width="9.28125" style="15" bestFit="1" customWidth="1"/>
    <col min="15" max="16384" width="9.140625" style="15" customWidth="1"/>
  </cols>
  <sheetData>
    <row r="1" spans="1:13" ht="15.75">
      <c r="A1" s="33" t="s">
        <v>75</v>
      </c>
      <c r="B1" s="33"/>
      <c r="C1" s="1"/>
      <c r="D1" s="1"/>
      <c r="E1" s="1"/>
      <c r="F1" s="1"/>
      <c r="G1" s="1"/>
      <c r="H1" s="1"/>
      <c r="I1" s="1"/>
      <c r="J1" s="34" t="s">
        <v>76</v>
      </c>
      <c r="K1" s="34"/>
      <c r="L1" s="34"/>
      <c r="M1" s="34"/>
    </row>
    <row r="2" spans="1:13" ht="12.75">
      <c r="A2" s="3"/>
      <c r="B2" s="16"/>
      <c r="C2" s="1"/>
      <c r="D2" s="1"/>
      <c r="E2" s="1"/>
      <c r="F2" s="1"/>
      <c r="G2" s="1"/>
      <c r="H2" s="1"/>
      <c r="I2" s="1"/>
      <c r="J2" s="1"/>
      <c r="K2" s="1"/>
      <c r="L2" s="1"/>
      <c r="M2" s="1"/>
    </row>
    <row r="3" spans="1:13" ht="21">
      <c r="A3" s="35" t="s">
        <v>79</v>
      </c>
      <c r="B3" s="36"/>
      <c r="C3" s="36"/>
      <c r="D3" s="36"/>
      <c r="E3" s="36"/>
      <c r="F3" s="36"/>
      <c r="G3" s="36"/>
      <c r="H3" s="36"/>
      <c r="I3" s="36"/>
      <c r="J3" s="36"/>
      <c r="K3" s="36"/>
      <c r="L3" s="36"/>
      <c r="M3" s="36"/>
    </row>
    <row r="4" spans="1:13" ht="21">
      <c r="A4" s="37" t="s">
        <v>58</v>
      </c>
      <c r="B4" s="38"/>
      <c r="C4" s="38"/>
      <c r="D4" s="38"/>
      <c r="E4" s="38"/>
      <c r="F4" s="38"/>
      <c r="G4" s="38"/>
      <c r="H4" s="38"/>
      <c r="I4" s="38"/>
      <c r="J4" s="38"/>
      <c r="K4" s="38"/>
      <c r="L4" s="38"/>
      <c r="M4" s="38"/>
    </row>
    <row r="5" spans="1:13" ht="12.75">
      <c r="A5" s="4"/>
      <c r="B5" s="17"/>
      <c r="C5" s="2"/>
      <c r="D5" s="2"/>
      <c r="E5" s="2"/>
      <c r="F5" s="2"/>
      <c r="G5" s="2"/>
      <c r="H5" s="2"/>
      <c r="I5" s="2"/>
      <c r="J5" s="2"/>
      <c r="K5" s="2"/>
      <c r="L5" s="2"/>
      <c r="M5" s="2"/>
    </row>
    <row r="6" spans="1:13" ht="15.75">
      <c r="A6" s="3"/>
      <c r="B6" s="16"/>
      <c r="C6" s="1"/>
      <c r="D6" s="1"/>
      <c r="E6" s="1"/>
      <c r="F6" s="1"/>
      <c r="G6" s="1"/>
      <c r="H6" s="1"/>
      <c r="I6" s="1"/>
      <c r="J6" s="39" t="s">
        <v>0</v>
      </c>
      <c r="K6" s="39"/>
      <c r="L6" s="39"/>
      <c r="M6" s="39"/>
    </row>
    <row r="7" spans="1:13" ht="12.75">
      <c r="A7" s="32" t="s">
        <v>35</v>
      </c>
      <c r="B7" s="40" t="s">
        <v>53</v>
      </c>
      <c r="C7" s="32" t="s">
        <v>30</v>
      </c>
      <c r="D7" s="41" t="s">
        <v>69</v>
      </c>
      <c r="E7" s="32" t="s">
        <v>70</v>
      </c>
      <c r="F7" s="32" t="s">
        <v>59</v>
      </c>
      <c r="G7" s="32" t="s">
        <v>60</v>
      </c>
      <c r="H7" s="32" t="s">
        <v>61</v>
      </c>
      <c r="I7" s="32" t="s">
        <v>65</v>
      </c>
      <c r="J7" s="32" t="s">
        <v>71</v>
      </c>
      <c r="K7" s="32"/>
      <c r="L7" s="32"/>
      <c r="M7" s="32" t="s">
        <v>74</v>
      </c>
    </row>
    <row r="8" spans="1:13" ht="77.25" customHeight="1">
      <c r="A8" s="32"/>
      <c r="B8" s="40"/>
      <c r="C8" s="32"/>
      <c r="D8" s="41"/>
      <c r="E8" s="32"/>
      <c r="F8" s="32"/>
      <c r="G8" s="32"/>
      <c r="H8" s="32"/>
      <c r="I8" s="32"/>
      <c r="J8" s="18" t="s">
        <v>30</v>
      </c>
      <c r="K8" s="18" t="s">
        <v>72</v>
      </c>
      <c r="L8" s="18" t="s">
        <v>73</v>
      </c>
      <c r="M8" s="32"/>
    </row>
    <row r="9" spans="1:13" ht="12.75">
      <c r="A9" s="13" t="s">
        <v>31</v>
      </c>
      <c r="B9" s="14" t="s">
        <v>32</v>
      </c>
      <c r="C9" s="13">
        <v>1</v>
      </c>
      <c r="D9" s="13">
        <v>2</v>
      </c>
      <c r="E9" s="13">
        <v>3</v>
      </c>
      <c r="F9" s="13">
        <v>4</v>
      </c>
      <c r="G9" s="13">
        <v>5</v>
      </c>
      <c r="H9" s="13">
        <v>6</v>
      </c>
      <c r="I9" s="13">
        <v>7</v>
      </c>
      <c r="J9" s="13">
        <v>8</v>
      </c>
      <c r="K9" s="13">
        <v>9</v>
      </c>
      <c r="L9" s="13">
        <v>10</v>
      </c>
      <c r="M9" s="13">
        <v>11</v>
      </c>
    </row>
    <row r="10" spans="1:14" s="5" customFormat="1" ht="17.25" customHeight="1">
      <c r="A10" s="19"/>
      <c r="B10" s="20" t="s">
        <v>30</v>
      </c>
      <c r="C10" s="21">
        <f aca="true" t="shared" si="0" ref="C10:M10">C11+SUM(C68:C73)</f>
        <v>9374466.0453008</v>
      </c>
      <c r="D10" s="21">
        <f t="shared" si="0"/>
        <v>2923540</v>
      </c>
      <c r="E10" s="21">
        <f t="shared" si="0"/>
        <v>3944844.329893333</v>
      </c>
      <c r="F10" s="21">
        <f t="shared" si="0"/>
        <v>12200</v>
      </c>
      <c r="G10" s="21">
        <f t="shared" si="0"/>
        <v>1200</v>
      </c>
      <c r="H10" s="21">
        <f t="shared" si="0"/>
        <v>109842.35540746666</v>
      </c>
      <c r="I10" s="21">
        <f t="shared" si="0"/>
        <v>408975</v>
      </c>
      <c r="J10" s="21">
        <f t="shared" si="0"/>
        <v>1178843.3599999999</v>
      </c>
      <c r="K10" s="21">
        <f t="shared" si="0"/>
        <v>683846.36</v>
      </c>
      <c r="L10" s="21">
        <f t="shared" si="0"/>
        <v>494997</v>
      </c>
      <c r="M10" s="21">
        <f t="shared" si="0"/>
        <v>0</v>
      </c>
      <c r="N10" s="12"/>
    </row>
    <row r="11" spans="1:13" s="5" customFormat="1" ht="17.25" customHeight="1">
      <c r="A11" s="8" t="s">
        <v>47</v>
      </c>
      <c r="B11" s="22" t="s">
        <v>68</v>
      </c>
      <c r="C11" s="21">
        <f>SUM(D11:M11)</f>
        <v>7685121.770373333</v>
      </c>
      <c r="D11" s="21">
        <f aca="true" t="shared" si="1" ref="D11:I11">SUM(D12:D67)</f>
        <v>2375269</v>
      </c>
      <c r="E11" s="21">
        <f t="shared" si="1"/>
        <v>3719810.770373333</v>
      </c>
      <c r="F11" s="21">
        <f t="shared" si="1"/>
        <v>0</v>
      </c>
      <c r="G11" s="21">
        <f t="shared" si="1"/>
        <v>0</v>
      </c>
      <c r="H11" s="21">
        <f t="shared" si="1"/>
        <v>0</v>
      </c>
      <c r="I11" s="21">
        <f t="shared" si="1"/>
        <v>0</v>
      </c>
      <c r="J11" s="21">
        <f>K11+L11</f>
        <v>795021</v>
      </c>
      <c r="K11" s="21">
        <f>'[1]Bieu so 57'!D10</f>
        <v>300024</v>
      </c>
      <c r="L11" s="21">
        <f>'[1]Bieu so 57'!E10</f>
        <v>494997</v>
      </c>
      <c r="M11" s="21">
        <f>SUM(M12:M67)</f>
        <v>0</v>
      </c>
    </row>
    <row r="12" spans="1:13" s="5" customFormat="1" ht="17.25" customHeight="1">
      <c r="A12" s="6">
        <v>1</v>
      </c>
      <c r="B12" s="7" t="s">
        <v>46</v>
      </c>
      <c r="C12" s="23">
        <f>SUM(D12:J12)+M12</f>
        <v>321823.4802222222</v>
      </c>
      <c r="D12" s="23"/>
      <c r="E12" s="23">
        <f>VLOOKUP(B12,'[2]Chi thường xuyên 2024 (PL 06)'!B$13:C$327,2,0)</f>
        <v>321823.4802222222</v>
      </c>
      <c r="F12" s="24"/>
      <c r="G12" s="24"/>
      <c r="H12" s="24"/>
      <c r="I12" s="24"/>
      <c r="J12" s="24"/>
      <c r="K12" s="24"/>
      <c r="L12" s="24"/>
      <c r="M12" s="24"/>
    </row>
    <row r="13" spans="1:13" s="5" customFormat="1" ht="17.25" customHeight="1">
      <c r="A13" s="6">
        <f>A12+1</f>
        <v>2</v>
      </c>
      <c r="B13" s="7" t="s">
        <v>49</v>
      </c>
      <c r="C13" s="23">
        <f aca="true" t="shared" si="2" ref="C13:C67">SUM(D13:J13)+M13</f>
        <v>42731.186</v>
      </c>
      <c r="D13" s="23">
        <f>'[1]Bieu so 52'!C31</f>
        <v>15000</v>
      </c>
      <c r="E13" s="23">
        <f>VLOOKUP(B13,'[2]Chi thường xuyên 2024 (PL 06)'!B$13:C$327,2,0)</f>
        <v>27731.186</v>
      </c>
      <c r="F13" s="25"/>
      <c r="G13" s="25"/>
      <c r="H13" s="25"/>
      <c r="I13" s="25"/>
      <c r="J13" s="25"/>
      <c r="K13" s="25"/>
      <c r="L13" s="25"/>
      <c r="M13" s="25"/>
    </row>
    <row r="14" spans="1:13" s="5" customFormat="1" ht="28.5" customHeight="1">
      <c r="A14" s="6">
        <f aca="true" t="shared" si="3" ref="A14:A60">A13+1</f>
        <v>3</v>
      </c>
      <c r="B14" s="7" t="s">
        <v>80</v>
      </c>
      <c r="C14" s="23">
        <f t="shared" si="2"/>
        <v>81338.30900000001</v>
      </c>
      <c r="D14" s="23">
        <f>'[1]Bieu so 52'!C38</f>
        <v>20000</v>
      </c>
      <c r="E14" s="23">
        <f>VLOOKUP(B14,'[2]Chi thường xuyên 2024 (PL 06)'!B$13:C$327,2,0)</f>
        <v>61338.309</v>
      </c>
      <c r="F14" s="25"/>
      <c r="G14" s="25"/>
      <c r="H14" s="25"/>
      <c r="I14" s="25"/>
      <c r="J14" s="25"/>
      <c r="K14" s="25"/>
      <c r="L14" s="25"/>
      <c r="M14" s="25"/>
    </row>
    <row r="15" spans="1:16" s="5" customFormat="1" ht="18" customHeight="1">
      <c r="A15" s="6">
        <f t="shared" si="3"/>
        <v>4</v>
      </c>
      <c r="B15" s="7" t="s">
        <v>48</v>
      </c>
      <c r="C15" s="23">
        <f t="shared" si="2"/>
        <v>68394.508</v>
      </c>
      <c r="D15" s="23">
        <f>'[1]Bieu so 52'!C33</f>
        <v>50000</v>
      </c>
      <c r="E15" s="23">
        <f>VLOOKUP(B15,'[2]Chi thường xuyên 2024 (PL 06)'!B$13:C$327,2,0)</f>
        <v>18394.508</v>
      </c>
      <c r="F15" s="25"/>
      <c r="G15" s="25"/>
      <c r="H15" s="25"/>
      <c r="I15" s="25"/>
      <c r="J15" s="25"/>
      <c r="K15" s="25"/>
      <c r="L15" s="25"/>
      <c r="M15" s="25"/>
      <c r="P15" s="12"/>
    </row>
    <row r="16" spans="1:16" s="5" customFormat="1" ht="18" customHeight="1">
      <c r="A16" s="6">
        <f t="shared" si="3"/>
        <v>5</v>
      </c>
      <c r="B16" s="7" t="s">
        <v>45</v>
      </c>
      <c r="C16" s="23">
        <f t="shared" si="2"/>
        <v>18969.955111111114</v>
      </c>
      <c r="D16" s="23"/>
      <c r="E16" s="23">
        <f>VLOOKUP(B16,'[2]Chi thường xuyên 2024 (PL 06)'!B$13:C$327,2,0)</f>
        <v>18969.955111111114</v>
      </c>
      <c r="F16" s="25"/>
      <c r="G16" s="25"/>
      <c r="H16" s="25"/>
      <c r="I16" s="25"/>
      <c r="J16" s="25"/>
      <c r="K16" s="25"/>
      <c r="L16" s="25"/>
      <c r="M16" s="25"/>
      <c r="P16" s="12"/>
    </row>
    <row r="17" spans="1:16" s="5" customFormat="1" ht="18" customHeight="1">
      <c r="A17" s="6">
        <f t="shared" si="3"/>
        <v>6</v>
      </c>
      <c r="B17" s="7" t="s">
        <v>81</v>
      </c>
      <c r="C17" s="23">
        <f t="shared" si="2"/>
        <v>12183.008</v>
      </c>
      <c r="D17" s="23">
        <f>'[1]Bieu so 52'!C42</f>
        <v>1250</v>
      </c>
      <c r="E17" s="23">
        <f>VLOOKUP(B17,'[2]Chi thường xuyên 2024 (PL 06)'!B$13:C$327,2,0)</f>
        <v>10933.008</v>
      </c>
      <c r="F17" s="25"/>
      <c r="G17" s="25"/>
      <c r="H17" s="25"/>
      <c r="I17" s="25"/>
      <c r="J17" s="25"/>
      <c r="K17" s="25"/>
      <c r="L17" s="25"/>
      <c r="M17" s="25"/>
      <c r="P17" s="12"/>
    </row>
    <row r="18" spans="1:13" s="5" customFormat="1" ht="18" customHeight="1">
      <c r="A18" s="6">
        <f t="shared" si="3"/>
        <v>7</v>
      </c>
      <c r="B18" s="7" t="s">
        <v>34</v>
      </c>
      <c r="C18" s="23">
        <f t="shared" si="2"/>
        <v>33390.63</v>
      </c>
      <c r="D18" s="23"/>
      <c r="E18" s="23">
        <f>VLOOKUP(B18,'[2]Chi thường xuyên 2024 (PL 06)'!B$13:C$327,2,0)</f>
        <v>33390.63</v>
      </c>
      <c r="F18" s="25"/>
      <c r="G18" s="25"/>
      <c r="H18" s="25"/>
      <c r="I18" s="25"/>
      <c r="J18" s="25"/>
      <c r="K18" s="25"/>
      <c r="L18" s="25"/>
      <c r="M18" s="25"/>
    </row>
    <row r="19" spans="1:13" s="5" customFormat="1" ht="18" customHeight="1">
      <c r="A19" s="6">
        <f t="shared" si="3"/>
        <v>8</v>
      </c>
      <c r="B19" s="7" t="s">
        <v>27</v>
      </c>
      <c r="C19" s="23">
        <f t="shared" si="2"/>
        <v>40847.04</v>
      </c>
      <c r="D19" s="23">
        <f>'[1]Bieu so 52'!C34</f>
        <v>35000</v>
      </c>
      <c r="E19" s="23">
        <f>VLOOKUP(B19,'[2]Chi thường xuyên 2024 (PL 06)'!B$13:C$327,2,0)</f>
        <v>5847.04</v>
      </c>
      <c r="F19" s="25"/>
      <c r="G19" s="25"/>
      <c r="H19" s="25"/>
      <c r="I19" s="25"/>
      <c r="J19" s="25"/>
      <c r="K19" s="25"/>
      <c r="L19" s="25"/>
      <c r="M19" s="25"/>
    </row>
    <row r="20" spans="1:13" s="5" customFormat="1" ht="18" customHeight="1">
      <c r="A20" s="6">
        <f t="shared" si="3"/>
        <v>9</v>
      </c>
      <c r="B20" s="7" t="s">
        <v>41</v>
      </c>
      <c r="C20" s="23">
        <f t="shared" si="2"/>
        <v>102098.51999999999</v>
      </c>
      <c r="D20" s="23"/>
      <c r="E20" s="23">
        <f>VLOOKUP(B20,'[2]Chi thường xuyên 2024 (PL 06)'!B$13:C$327,2,0)</f>
        <v>102098.51999999999</v>
      </c>
      <c r="F20" s="25"/>
      <c r="G20" s="25"/>
      <c r="H20" s="25"/>
      <c r="I20" s="25"/>
      <c r="J20" s="25"/>
      <c r="K20" s="25"/>
      <c r="L20" s="25"/>
      <c r="M20" s="25"/>
    </row>
    <row r="21" spans="1:13" s="5" customFormat="1" ht="18" customHeight="1">
      <c r="A21" s="6">
        <f t="shared" si="3"/>
        <v>10</v>
      </c>
      <c r="B21" s="7" t="s">
        <v>37</v>
      </c>
      <c r="C21" s="23">
        <f t="shared" si="2"/>
        <v>33900.85</v>
      </c>
      <c r="D21" s="23"/>
      <c r="E21" s="23">
        <f>VLOOKUP(B21,'[2]Chi thường xuyên 2024 (PL 06)'!B$13:C$327,2,0)</f>
        <v>33900.85</v>
      </c>
      <c r="F21" s="25"/>
      <c r="G21" s="25"/>
      <c r="H21" s="25"/>
      <c r="I21" s="25"/>
      <c r="J21" s="25"/>
      <c r="K21" s="25"/>
      <c r="L21" s="25"/>
      <c r="M21" s="25"/>
    </row>
    <row r="22" spans="1:13" s="5" customFormat="1" ht="18" customHeight="1">
      <c r="A22" s="6">
        <f t="shared" si="3"/>
        <v>11</v>
      </c>
      <c r="B22" s="7" t="s">
        <v>36</v>
      </c>
      <c r="C22" s="23">
        <f t="shared" si="2"/>
        <v>634358.4564</v>
      </c>
      <c r="D22" s="23"/>
      <c r="E22" s="23">
        <f>VLOOKUP(B22,'[2]Chi thường xuyên 2024 (PL 06)'!B$13:C$327,2,0)</f>
        <v>634358.4564</v>
      </c>
      <c r="F22" s="25"/>
      <c r="G22" s="25"/>
      <c r="H22" s="25"/>
      <c r="I22" s="25"/>
      <c r="J22" s="25"/>
      <c r="K22" s="25"/>
      <c r="L22" s="25"/>
      <c r="M22" s="25"/>
    </row>
    <row r="23" spans="1:13" s="5" customFormat="1" ht="18" customHeight="1">
      <c r="A23" s="6">
        <f t="shared" si="3"/>
        <v>12</v>
      </c>
      <c r="B23" s="7" t="s">
        <v>77</v>
      </c>
      <c r="C23" s="23">
        <f t="shared" si="2"/>
        <v>53718.024</v>
      </c>
      <c r="D23" s="23"/>
      <c r="E23" s="23">
        <f>VLOOKUP(B23,'[2]Chi thường xuyên 2024 (PL 06)'!B$13:C$327,2,0)</f>
        <v>53718.024</v>
      </c>
      <c r="F23" s="25"/>
      <c r="G23" s="25"/>
      <c r="H23" s="25"/>
      <c r="I23" s="25"/>
      <c r="J23" s="25"/>
      <c r="K23" s="25"/>
      <c r="L23" s="25"/>
      <c r="M23" s="25"/>
    </row>
    <row r="24" spans="1:13" s="5" customFormat="1" ht="18" customHeight="1">
      <c r="A24" s="6">
        <f t="shared" si="3"/>
        <v>13</v>
      </c>
      <c r="B24" s="7" t="s">
        <v>3</v>
      </c>
      <c r="C24" s="23">
        <f t="shared" si="2"/>
        <v>46237.25</v>
      </c>
      <c r="D24" s="23">
        <f>'[1]Bieu so 52'!C45</f>
        <v>6711</v>
      </c>
      <c r="E24" s="23">
        <f>VLOOKUP(B24,'[2]Chi thường xuyên 2024 (PL 06)'!B$13:C$327,2,0)</f>
        <v>39526.25</v>
      </c>
      <c r="F24" s="25"/>
      <c r="G24" s="25"/>
      <c r="H24" s="25"/>
      <c r="I24" s="25"/>
      <c r="J24" s="25">
        <f>K24+L24</f>
        <v>0</v>
      </c>
      <c r="K24" s="24"/>
      <c r="L24" s="25"/>
      <c r="M24" s="25"/>
    </row>
    <row r="25" spans="1:13" s="5" customFormat="1" ht="18" customHeight="1">
      <c r="A25" s="6">
        <f t="shared" si="3"/>
        <v>14</v>
      </c>
      <c r="B25" s="7" t="s">
        <v>44</v>
      </c>
      <c r="C25" s="23">
        <f t="shared" si="2"/>
        <v>634730.1540000001</v>
      </c>
      <c r="D25" s="23">
        <f>'[1]Bieu so 52'!C28</f>
        <v>12200</v>
      </c>
      <c r="E25" s="23">
        <f>VLOOKUP(B25,'[2]Chi thường xuyên 2024 (PL 06)'!B$13:C$327,2,0)</f>
        <v>622530.1540000001</v>
      </c>
      <c r="F25" s="25"/>
      <c r="G25" s="25"/>
      <c r="H25" s="25"/>
      <c r="I25" s="25"/>
      <c r="J25" s="25"/>
      <c r="K25" s="25"/>
      <c r="L25" s="25"/>
      <c r="M25" s="25"/>
    </row>
    <row r="26" spans="1:13" s="5" customFormat="1" ht="18" customHeight="1">
      <c r="A26" s="6">
        <f t="shared" si="3"/>
        <v>15</v>
      </c>
      <c r="B26" s="7" t="s">
        <v>42</v>
      </c>
      <c r="C26" s="23">
        <f t="shared" si="2"/>
        <v>141270.1641111111</v>
      </c>
      <c r="D26" s="23">
        <f>'[1]Bieu so 52'!C40</f>
        <v>28000</v>
      </c>
      <c r="E26" s="23">
        <f>VLOOKUP(B26,'[2]Chi thường xuyên 2024 (PL 06)'!B$13:C$327,2,0)</f>
        <v>113270.16411111111</v>
      </c>
      <c r="F26" s="25"/>
      <c r="G26" s="25"/>
      <c r="H26" s="25"/>
      <c r="I26" s="25"/>
      <c r="J26" s="25"/>
      <c r="K26" s="25"/>
      <c r="L26" s="25"/>
      <c r="M26" s="25"/>
    </row>
    <row r="27" spans="1:13" s="5" customFormat="1" ht="18" customHeight="1">
      <c r="A27" s="6">
        <f t="shared" si="3"/>
        <v>16</v>
      </c>
      <c r="B27" s="7" t="s">
        <v>26</v>
      </c>
      <c r="C27" s="23">
        <f t="shared" si="2"/>
        <v>35442.469</v>
      </c>
      <c r="D27" s="23"/>
      <c r="E27" s="23">
        <f>VLOOKUP(B27,'[2]Chi thường xuyên 2024 (PL 06)'!B$13:C$327,2,0)</f>
        <v>35442.469</v>
      </c>
      <c r="F27" s="25"/>
      <c r="G27" s="25"/>
      <c r="H27" s="25"/>
      <c r="I27" s="25"/>
      <c r="J27" s="25"/>
      <c r="K27" s="25"/>
      <c r="L27" s="25"/>
      <c r="M27" s="25"/>
    </row>
    <row r="28" spans="1:13" s="5" customFormat="1" ht="18" customHeight="1">
      <c r="A28" s="6">
        <f t="shared" si="3"/>
        <v>17</v>
      </c>
      <c r="B28" s="7" t="s">
        <v>17</v>
      </c>
      <c r="C28" s="23">
        <f t="shared" si="2"/>
        <v>39389.047</v>
      </c>
      <c r="D28" s="23">
        <f>'[1]Bieu so 52'!C37</f>
        <v>10000</v>
      </c>
      <c r="E28" s="23">
        <f>VLOOKUP(B28,'[2]Chi thường xuyên 2024 (PL 06)'!B$13:C$327,2,0)</f>
        <v>29389.047</v>
      </c>
      <c r="F28" s="25"/>
      <c r="G28" s="25"/>
      <c r="H28" s="25"/>
      <c r="I28" s="25"/>
      <c r="J28" s="25"/>
      <c r="K28" s="25"/>
      <c r="L28" s="25"/>
      <c r="M28" s="25"/>
    </row>
    <row r="29" spans="1:13" s="5" customFormat="1" ht="18" customHeight="1">
      <c r="A29" s="6">
        <f t="shared" si="3"/>
        <v>18</v>
      </c>
      <c r="B29" s="7" t="s">
        <v>43</v>
      </c>
      <c r="C29" s="23">
        <f t="shared" si="2"/>
        <v>862205.057</v>
      </c>
      <c r="D29" s="23">
        <f>'[1]Bieu so 52'!C30</f>
        <v>738982</v>
      </c>
      <c r="E29" s="23">
        <f>VLOOKUP(B29,'[2]Chi thường xuyên 2024 (PL 06)'!B$13:C$327,2,0)</f>
        <v>123223.057</v>
      </c>
      <c r="F29" s="25"/>
      <c r="G29" s="25"/>
      <c r="H29" s="25"/>
      <c r="I29" s="25"/>
      <c r="J29" s="25"/>
      <c r="K29" s="25"/>
      <c r="L29" s="25"/>
      <c r="M29" s="25"/>
    </row>
    <row r="30" spans="1:13" s="5" customFormat="1" ht="18" customHeight="1">
      <c r="A30" s="6">
        <f t="shared" si="3"/>
        <v>19</v>
      </c>
      <c r="B30" s="7" t="s">
        <v>11</v>
      </c>
      <c r="C30" s="23">
        <f t="shared" si="2"/>
        <v>40867.9528888889</v>
      </c>
      <c r="D30" s="23">
        <f>'[1]Bieu so 52'!C32</f>
        <v>600</v>
      </c>
      <c r="E30" s="23">
        <f>VLOOKUP(B30,'[2]Chi thường xuyên 2024 (PL 06)'!B$13:C$327,2,0)</f>
        <v>40267.9528888889</v>
      </c>
      <c r="F30" s="25"/>
      <c r="G30" s="25"/>
      <c r="H30" s="25"/>
      <c r="I30" s="25"/>
      <c r="J30" s="25"/>
      <c r="K30" s="25"/>
      <c r="L30" s="25"/>
      <c r="M30" s="25"/>
    </row>
    <row r="31" spans="1:13" s="5" customFormat="1" ht="18" customHeight="1">
      <c r="A31" s="6">
        <f t="shared" si="3"/>
        <v>20</v>
      </c>
      <c r="B31" s="7" t="s">
        <v>18</v>
      </c>
      <c r="C31" s="23">
        <f t="shared" si="2"/>
        <v>9625.2072</v>
      </c>
      <c r="D31" s="23"/>
      <c r="E31" s="23">
        <f>VLOOKUP(B31,'[2]Chi thường xuyên 2024 (PL 06)'!B$13:C$327,2,0)</f>
        <v>9625.2072</v>
      </c>
      <c r="F31" s="25"/>
      <c r="G31" s="25"/>
      <c r="H31" s="25"/>
      <c r="I31" s="25"/>
      <c r="J31" s="25"/>
      <c r="K31" s="25"/>
      <c r="L31" s="25"/>
      <c r="M31" s="25"/>
    </row>
    <row r="32" spans="1:13" s="5" customFormat="1" ht="18" customHeight="1">
      <c r="A32" s="6">
        <f t="shared" si="3"/>
        <v>21</v>
      </c>
      <c r="B32" s="7" t="s">
        <v>19</v>
      </c>
      <c r="C32" s="23">
        <f t="shared" si="2"/>
        <v>3906.45</v>
      </c>
      <c r="D32" s="23"/>
      <c r="E32" s="23">
        <f>VLOOKUP(B32,'[2]Chi thường xuyên 2024 (PL 06)'!B$13:C$327,2,0)</f>
        <v>3906.45</v>
      </c>
      <c r="F32" s="25"/>
      <c r="G32" s="25"/>
      <c r="H32" s="25"/>
      <c r="I32" s="25"/>
      <c r="J32" s="25"/>
      <c r="K32" s="25"/>
      <c r="L32" s="25"/>
      <c r="M32" s="25"/>
    </row>
    <row r="33" spans="1:13" s="5" customFormat="1" ht="18" customHeight="1">
      <c r="A33" s="6">
        <f t="shared" si="3"/>
        <v>22</v>
      </c>
      <c r="B33" s="7" t="s">
        <v>29</v>
      </c>
      <c r="C33" s="23">
        <f t="shared" si="2"/>
        <v>169372.343</v>
      </c>
      <c r="D33" s="23">
        <f>'[1]Bieu so 52'!C9</f>
        <v>15766</v>
      </c>
      <c r="E33" s="23">
        <f>VLOOKUP(B33,'[2]Chi thường xuyên 2024 (PL 06)'!B$13:C$327,2,0)</f>
        <v>153606.343</v>
      </c>
      <c r="F33" s="24"/>
      <c r="G33" s="24"/>
      <c r="H33" s="24"/>
      <c r="I33" s="24"/>
      <c r="J33" s="24"/>
      <c r="K33" s="24"/>
      <c r="L33" s="24"/>
      <c r="M33" s="24"/>
    </row>
    <row r="34" spans="1:13" s="5" customFormat="1" ht="18" customHeight="1">
      <c r="A34" s="6">
        <f t="shared" si="3"/>
        <v>23</v>
      </c>
      <c r="B34" s="7" t="s">
        <v>54</v>
      </c>
      <c r="C34" s="23">
        <f t="shared" si="2"/>
        <v>23110.816</v>
      </c>
      <c r="D34" s="23"/>
      <c r="E34" s="23">
        <f>VLOOKUP(B34,'[2]Chi thường xuyên 2024 (PL 06)'!B$13:C$327,2,0)</f>
        <v>23110.816</v>
      </c>
      <c r="F34" s="25"/>
      <c r="G34" s="25"/>
      <c r="H34" s="25"/>
      <c r="I34" s="25"/>
      <c r="J34" s="25"/>
      <c r="K34" s="25"/>
      <c r="L34" s="25"/>
      <c r="M34" s="25"/>
    </row>
    <row r="35" spans="1:13" s="5" customFormat="1" ht="18" customHeight="1">
      <c r="A35" s="6">
        <f t="shared" si="3"/>
        <v>24</v>
      </c>
      <c r="B35" s="7" t="s">
        <v>1</v>
      </c>
      <c r="C35" s="23">
        <f t="shared" si="2"/>
        <v>7544.553</v>
      </c>
      <c r="D35" s="23"/>
      <c r="E35" s="23">
        <f>VLOOKUP(B35,'[2]Chi thường xuyên 2024 (PL 06)'!B$13:C$327,2,0)</f>
        <v>7544.553</v>
      </c>
      <c r="F35" s="25"/>
      <c r="G35" s="25"/>
      <c r="H35" s="25"/>
      <c r="I35" s="25"/>
      <c r="J35" s="25"/>
      <c r="K35" s="25"/>
      <c r="L35" s="25"/>
      <c r="M35" s="25"/>
    </row>
    <row r="36" spans="1:13" s="5" customFormat="1" ht="18" customHeight="1">
      <c r="A36" s="6">
        <f t="shared" si="3"/>
        <v>25</v>
      </c>
      <c r="B36" s="7" t="s">
        <v>20</v>
      </c>
      <c r="C36" s="23">
        <f t="shared" si="2"/>
        <v>13565.746</v>
      </c>
      <c r="D36" s="23"/>
      <c r="E36" s="23">
        <f>VLOOKUP(B36,'[2]Chi thường xuyên 2024 (PL 06)'!B$13:C$327,2,0)</f>
        <v>13565.746</v>
      </c>
      <c r="F36" s="25"/>
      <c r="G36" s="25"/>
      <c r="H36" s="25"/>
      <c r="I36" s="25"/>
      <c r="J36" s="25"/>
      <c r="K36" s="25"/>
      <c r="L36" s="25"/>
      <c r="M36" s="25"/>
    </row>
    <row r="37" spans="1:13" s="5" customFormat="1" ht="18" customHeight="1">
      <c r="A37" s="6">
        <f t="shared" si="3"/>
        <v>26</v>
      </c>
      <c r="B37" s="7" t="s">
        <v>21</v>
      </c>
      <c r="C37" s="23">
        <f t="shared" si="2"/>
        <v>24712.859</v>
      </c>
      <c r="D37" s="23"/>
      <c r="E37" s="23">
        <f>VLOOKUP(B37,'[2]Chi thường xuyên 2024 (PL 06)'!B$13:C$327,2,0)</f>
        <v>24712.859</v>
      </c>
      <c r="F37" s="25"/>
      <c r="G37" s="25"/>
      <c r="H37" s="25"/>
      <c r="I37" s="25"/>
      <c r="J37" s="25"/>
      <c r="K37" s="25"/>
      <c r="L37" s="25"/>
      <c r="M37" s="25"/>
    </row>
    <row r="38" spans="1:13" s="5" customFormat="1" ht="18" customHeight="1">
      <c r="A38" s="6">
        <f t="shared" si="3"/>
        <v>27</v>
      </c>
      <c r="B38" s="7" t="s">
        <v>22</v>
      </c>
      <c r="C38" s="23">
        <f t="shared" si="2"/>
        <v>886.298</v>
      </c>
      <c r="D38" s="23"/>
      <c r="E38" s="23">
        <f>VLOOKUP(B38,'[2]Chi thường xuyên 2024 (PL 06)'!B$13:C$327,2,0)</f>
        <v>886.298</v>
      </c>
      <c r="F38" s="25"/>
      <c r="G38" s="25"/>
      <c r="H38" s="25"/>
      <c r="I38" s="25"/>
      <c r="J38" s="25"/>
      <c r="K38" s="25"/>
      <c r="L38" s="25"/>
      <c r="M38" s="25"/>
    </row>
    <row r="39" spans="1:13" s="5" customFormat="1" ht="18" customHeight="1">
      <c r="A39" s="6">
        <f t="shared" si="3"/>
        <v>28</v>
      </c>
      <c r="B39" s="7" t="s">
        <v>50</v>
      </c>
      <c r="C39" s="23">
        <f t="shared" si="2"/>
        <v>8064.71255</v>
      </c>
      <c r="D39" s="23"/>
      <c r="E39" s="23">
        <f>VLOOKUP(B39,'[2]Chi thường xuyên 2024 (PL 06)'!B$13:C$327,2,0)</f>
        <v>8064.71255</v>
      </c>
      <c r="F39" s="25"/>
      <c r="G39" s="25"/>
      <c r="H39" s="25"/>
      <c r="I39" s="25"/>
      <c r="J39" s="25"/>
      <c r="K39" s="25"/>
      <c r="L39" s="25"/>
      <c r="M39" s="25"/>
    </row>
    <row r="40" spans="1:13" s="5" customFormat="1" ht="18" customHeight="1">
      <c r="A40" s="6">
        <f t="shared" si="3"/>
        <v>29</v>
      </c>
      <c r="B40" s="7" t="s">
        <v>2</v>
      </c>
      <c r="C40" s="23">
        <f t="shared" si="2"/>
        <v>8118.875650000001</v>
      </c>
      <c r="D40" s="23"/>
      <c r="E40" s="23">
        <f>VLOOKUP(B40,'[2]Chi thường xuyên 2024 (PL 06)'!B$13:C$327,2,0)</f>
        <v>8118.875650000001</v>
      </c>
      <c r="F40" s="25"/>
      <c r="G40" s="25"/>
      <c r="H40" s="25"/>
      <c r="I40" s="25"/>
      <c r="J40" s="25"/>
      <c r="K40" s="25"/>
      <c r="L40" s="25"/>
      <c r="M40" s="25"/>
    </row>
    <row r="41" spans="1:13" s="5" customFormat="1" ht="18" customHeight="1">
      <c r="A41" s="6">
        <f t="shared" si="3"/>
        <v>30</v>
      </c>
      <c r="B41" s="7" t="s">
        <v>82</v>
      </c>
      <c r="C41" s="23">
        <f t="shared" si="2"/>
        <v>1360.632</v>
      </c>
      <c r="D41" s="23"/>
      <c r="E41" s="23">
        <f>VLOOKUP(B41,'[2]Chi thường xuyên 2024 (PL 06)'!B$13:C$327,2,0)</f>
        <v>1360.632</v>
      </c>
      <c r="F41" s="25"/>
      <c r="G41" s="25"/>
      <c r="H41" s="25"/>
      <c r="I41" s="25"/>
      <c r="J41" s="25"/>
      <c r="K41" s="25"/>
      <c r="L41" s="25"/>
      <c r="M41" s="25"/>
    </row>
    <row r="42" spans="1:13" s="5" customFormat="1" ht="18" customHeight="1">
      <c r="A42" s="6">
        <f t="shared" si="3"/>
        <v>31</v>
      </c>
      <c r="B42" s="7" t="s">
        <v>23</v>
      </c>
      <c r="C42" s="23">
        <f t="shared" si="2"/>
        <v>5654.288500000001</v>
      </c>
      <c r="D42" s="23"/>
      <c r="E42" s="23">
        <f>VLOOKUP(B42,'[2]Chi thường xuyên 2024 (PL 06)'!B$13:C$327,2,0)</f>
        <v>5654.288500000001</v>
      </c>
      <c r="F42" s="25"/>
      <c r="G42" s="25"/>
      <c r="H42" s="25"/>
      <c r="I42" s="25"/>
      <c r="J42" s="25"/>
      <c r="K42" s="25"/>
      <c r="L42" s="25"/>
      <c r="M42" s="25"/>
    </row>
    <row r="43" spans="1:13" s="5" customFormat="1" ht="18" customHeight="1">
      <c r="A43" s="6">
        <f t="shared" si="3"/>
        <v>32</v>
      </c>
      <c r="B43" s="7" t="s">
        <v>24</v>
      </c>
      <c r="C43" s="23">
        <f t="shared" si="2"/>
        <v>2785.0564999999997</v>
      </c>
      <c r="D43" s="23"/>
      <c r="E43" s="23">
        <f>VLOOKUP(B43,'[2]Chi thường xuyên 2024 (PL 06)'!B$13:C$327,2,0)</f>
        <v>2785.0564999999997</v>
      </c>
      <c r="F43" s="25"/>
      <c r="G43" s="25"/>
      <c r="H43" s="25"/>
      <c r="I43" s="25"/>
      <c r="J43" s="25"/>
      <c r="K43" s="25"/>
      <c r="L43" s="25"/>
      <c r="M43" s="25"/>
    </row>
    <row r="44" spans="1:13" s="5" customFormat="1" ht="18" customHeight="1">
      <c r="A44" s="6">
        <f t="shared" si="3"/>
        <v>33</v>
      </c>
      <c r="B44" s="7" t="s">
        <v>6</v>
      </c>
      <c r="C44" s="23">
        <f t="shared" si="2"/>
        <v>3902.8500000000004</v>
      </c>
      <c r="D44" s="23"/>
      <c r="E44" s="23">
        <f>VLOOKUP(B44,'[2]Chi thường xuyên 2024 (PL 06)'!B$13:C$327,2,0)</f>
        <v>3902.8500000000004</v>
      </c>
      <c r="F44" s="24"/>
      <c r="G44" s="24"/>
      <c r="H44" s="24"/>
      <c r="I44" s="24"/>
      <c r="J44" s="24"/>
      <c r="K44" s="24"/>
      <c r="L44" s="24"/>
      <c r="M44" s="24"/>
    </row>
    <row r="45" spans="1:13" s="5" customFormat="1" ht="18" customHeight="1">
      <c r="A45" s="6">
        <f t="shared" si="3"/>
        <v>34</v>
      </c>
      <c r="B45" s="7" t="s">
        <v>56</v>
      </c>
      <c r="C45" s="23">
        <f t="shared" si="2"/>
        <v>4317.96</v>
      </c>
      <c r="D45" s="23"/>
      <c r="E45" s="23">
        <f>VLOOKUP(B45,'[2]Chi thường xuyên 2024 (PL 06)'!B$13:C$327,2,0)</f>
        <v>4317.96</v>
      </c>
      <c r="F45" s="25"/>
      <c r="G45" s="25"/>
      <c r="H45" s="25"/>
      <c r="I45" s="25"/>
      <c r="J45" s="25"/>
      <c r="K45" s="25"/>
      <c r="L45" s="25"/>
      <c r="M45" s="25"/>
    </row>
    <row r="46" spans="1:13" s="5" customFormat="1" ht="18" customHeight="1">
      <c r="A46" s="6">
        <f t="shared" si="3"/>
        <v>35</v>
      </c>
      <c r="B46" s="7" t="s">
        <v>7</v>
      </c>
      <c r="C46" s="23">
        <f t="shared" si="2"/>
        <v>1541.996</v>
      </c>
      <c r="D46" s="23"/>
      <c r="E46" s="23">
        <f>VLOOKUP(B46,'[2]Chi thường xuyên 2024 (PL 06)'!B$13:C$327,2,0)</f>
        <v>1541.996</v>
      </c>
      <c r="F46" s="25"/>
      <c r="G46" s="25"/>
      <c r="H46" s="25"/>
      <c r="I46" s="25"/>
      <c r="J46" s="25"/>
      <c r="K46" s="25"/>
      <c r="L46" s="25"/>
      <c r="M46" s="25"/>
    </row>
    <row r="47" spans="1:13" s="5" customFormat="1" ht="18" customHeight="1">
      <c r="A47" s="6">
        <f t="shared" si="3"/>
        <v>36</v>
      </c>
      <c r="B47" s="7" t="s">
        <v>55</v>
      </c>
      <c r="C47" s="23">
        <f t="shared" si="2"/>
        <v>2712.196</v>
      </c>
      <c r="D47" s="23"/>
      <c r="E47" s="23">
        <f>VLOOKUP(B47,'[2]Chi thường xuyên 2024 (PL 06)'!B$13:C$327,2,0)</f>
        <v>2712.196</v>
      </c>
      <c r="F47" s="25"/>
      <c r="G47" s="25"/>
      <c r="H47" s="25"/>
      <c r="I47" s="25"/>
      <c r="J47" s="25"/>
      <c r="K47" s="25"/>
      <c r="L47" s="25"/>
      <c r="M47" s="25"/>
    </row>
    <row r="48" spans="1:13" s="5" customFormat="1" ht="18" customHeight="1">
      <c r="A48" s="6">
        <f t="shared" si="3"/>
        <v>37</v>
      </c>
      <c r="B48" s="7" t="s">
        <v>28</v>
      </c>
      <c r="C48" s="23">
        <f t="shared" si="2"/>
        <v>2187.6620000000003</v>
      </c>
      <c r="D48" s="23"/>
      <c r="E48" s="23">
        <f>VLOOKUP(B48,'[2]Chi thường xuyên 2024 (PL 06)'!B$13:C$327,2,0)</f>
        <v>2187.6620000000003</v>
      </c>
      <c r="F48" s="25"/>
      <c r="G48" s="25"/>
      <c r="H48" s="25"/>
      <c r="I48" s="25"/>
      <c r="J48" s="25"/>
      <c r="K48" s="25"/>
      <c r="L48" s="25"/>
      <c r="M48" s="25"/>
    </row>
    <row r="49" spans="1:13" s="5" customFormat="1" ht="18" customHeight="1">
      <c r="A49" s="6">
        <f t="shared" si="3"/>
        <v>38</v>
      </c>
      <c r="B49" s="7" t="s">
        <v>8</v>
      </c>
      <c r="C49" s="23">
        <f t="shared" si="2"/>
        <v>1045.232</v>
      </c>
      <c r="D49" s="23"/>
      <c r="E49" s="23">
        <f>VLOOKUP(B49,'[2]Chi thường xuyên 2024 (PL 06)'!B$13:C$327,2,0)</f>
        <v>1045.232</v>
      </c>
      <c r="F49" s="25"/>
      <c r="G49" s="25"/>
      <c r="H49" s="25"/>
      <c r="I49" s="25"/>
      <c r="J49" s="25"/>
      <c r="K49" s="25"/>
      <c r="L49" s="25"/>
      <c r="M49" s="25"/>
    </row>
    <row r="50" spans="1:13" s="31" customFormat="1" ht="18" customHeight="1">
      <c r="A50" s="27">
        <f t="shared" si="3"/>
        <v>39</v>
      </c>
      <c r="B50" s="28" t="s">
        <v>4</v>
      </c>
      <c r="C50" s="29">
        <f t="shared" si="2"/>
        <v>501.032</v>
      </c>
      <c r="D50" s="29"/>
      <c r="E50" s="29">
        <f>VLOOKUP(B50,'[2]Chi thường xuyên 2024 (PL 06)'!B$13:C$327,2,0)</f>
        <v>501.032</v>
      </c>
      <c r="F50" s="30"/>
      <c r="G50" s="30"/>
      <c r="H50" s="30"/>
      <c r="I50" s="30"/>
      <c r="J50" s="30"/>
      <c r="K50" s="30"/>
      <c r="L50" s="30"/>
      <c r="M50" s="30"/>
    </row>
    <row r="51" spans="1:13" s="5" customFormat="1" ht="18" customHeight="1">
      <c r="A51" s="6">
        <f t="shared" si="3"/>
        <v>40</v>
      </c>
      <c r="B51" s="7" t="s">
        <v>40</v>
      </c>
      <c r="C51" s="23">
        <f t="shared" si="2"/>
        <v>821.0836400000001</v>
      </c>
      <c r="D51" s="23"/>
      <c r="E51" s="23">
        <f>VLOOKUP(B51,'[2]Chi thường xuyên 2024 (PL 06)'!B$13:C$327,2,0)</f>
        <v>821.0836400000001</v>
      </c>
      <c r="F51" s="25"/>
      <c r="G51" s="25"/>
      <c r="H51" s="25"/>
      <c r="I51" s="25"/>
      <c r="J51" s="25"/>
      <c r="K51" s="25"/>
      <c r="L51" s="25"/>
      <c r="M51" s="25"/>
    </row>
    <row r="52" spans="1:13" s="5" customFormat="1" ht="18" customHeight="1">
      <c r="A52" s="6">
        <f t="shared" si="3"/>
        <v>41</v>
      </c>
      <c r="B52" s="7" t="s">
        <v>9</v>
      </c>
      <c r="C52" s="23">
        <f t="shared" si="2"/>
        <v>519.1659999999999</v>
      </c>
      <c r="D52" s="23"/>
      <c r="E52" s="23">
        <f>VLOOKUP(B52,'[2]Chi thường xuyên 2024 (PL 06)'!B$13:C$327,2,0)</f>
        <v>519.1659999999999</v>
      </c>
      <c r="F52" s="25"/>
      <c r="G52" s="25"/>
      <c r="H52" s="25"/>
      <c r="I52" s="25"/>
      <c r="J52" s="25"/>
      <c r="K52" s="25"/>
      <c r="L52" s="25"/>
      <c r="M52" s="25"/>
    </row>
    <row r="53" spans="1:13" s="5" customFormat="1" ht="18" customHeight="1">
      <c r="A53" s="6">
        <f t="shared" si="3"/>
        <v>42</v>
      </c>
      <c r="B53" s="7" t="s">
        <v>10</v>
      </c>
      <c r="C53" s="23">
        <f t="shared" si="2"/>
        <v>500</v>
      </c>
      <c r="D53" s="23"/>
      <c r="E53" s="23">
        <f>VLOOKUP(B53,'[2]Chi thường xuyên 2024 (PL 06)'!B$13:C$327,2,0)</f>
        <v>500</v>
      </c>
      <c r="F53" s="25"/>
      <c r="G53" s="25"/>
      <c r="H53" s="25"/>
      <c r="I53" s="25"/>
      <c r="J53" s="25"/>
      <c r="K53" s="25"/>
      <c r="L53" s="25"/>
      <c r="M53" s="25"/>
    </row>
    <row r="54" spans="1:13" s="5" customFormat="1" ht="18" customHeight="1">
      <c r="A54" s="6">
        <f t="shared" si="3"/>
        <v>43</v>
      </c>
      <c r="B54" s="7" t="s">
        <v>33</v>
      </c>
      <c r="C54" s="23">
        <f t="shared" si="2"/>
        <v>624.1659999999999</v>
      </c>
      <c r="D54" s="23"/>
      <c r="E54" s="23">
        <f>VLOOKUP(B54,'[2]Chi thường xuyên 2024 (PL 06)'!B$13:C$327,2,0)</f>
        <v>624.1659999999999</v>
      </c>
      <c r="F54" s="25"/>
      <c r="G54" s="25"/>
      <c r="H54" s="25"/>
      <c r="I54" s="25"/>
      <c r="J54" s="25"/>
      <c r="K54" s="25"/>
      <c r="L54" s="25"/>
      <c r="M54" s="25"/>
    </row>
    <row r="55" spans="1:13" s="5" customFormat="1" ht="18" customHeight="1">
      <c r="A55" s="6">
        <f t="shared" si="3"/>
        <v>44</v>
      </c>
      <c r="B55" s="7" t="s">
        <v>57</v>
      </c>
      <c r="C55" s="23">
        <f t="shared" si="2"/>
        <v>33489</v>
      </c>
      <c r="D55" s="23"/>
      <c r="E55" s="23">
        <f>VLOOKUP(B55,'[2]Chi thường xuyên 2024 (PL 06)'!B$13:C$327,2,0)</f>
        <v>33489</v>
      </c>
      <c r="F55" s="25"/>
      <c r="G55" s="25"/>
      <c r="H55" s="25"/>
      <c r="I55" s="25"/>
      <c r="J55" s="25"/>
      <c r="K55" s="25"/>
      <c r="L55" s="25"/>
      <c r="M55" s="25"/>
    </row>
    <row r="56" spans="1:13" s="5" customFormat="1" ht="18" customHeight="1">
      <c r="A56" s="6">
        <f t="shared" si="3"/>
        <v>45</v>
      </c>
      <c r="B56" s="7" t="s">
        <v>5</v>
      </c>
      <c r="C56" s="23">
        <f t="shared" si="2"/>
        <v>350</v>
      </c>
      <c r="D56" s="23"/>
      <c r="E56" s="23">
        <f>VLOOKUP(B56,'[2]Chi thường xuyên 2024 (PL 06)'!B$13:C$327,2,0)</f>
        <v>350</v>
      </c>
      <c r="F56" s="25"/>
      <c r="G56" s="25"/>
      <c r="H56" s="25"/>
      <c r="I56" s="25"/>
      <c r="J56" s="25"/>
      <c r="K56" s="25"/>
      <c r="L56" s="25"/>
      <c r="M56" s="25"/>
    </row>
    <row r="57" spans="1:13" s="5" customFormat="1" ht="18" customHeight="1">
      <c r="A57" s="6">
        <f t="shared" si="3"/>
        <v>46</v>
      </c>
      <c r="B57" s="7" t="s">
        <v>64</v>
      </c>
      <c r="C57" s="23">
        <f t="shared" si="2"/>
        <v>200</v>
      </c>
      <c r="D57" s="23"/>
      <c r="E57" s="23">
        <v>200</v>
      </c>
      <c r="F57" s="25"/>
      <c r="G57" s="25"/>
      <c r="H57" s="25"/>
      <c r="I57" s="25"/>
      <c r="J57" s="25"/>
      <c r="K57" s="25"/>
      <c r="L57" s="25"/>
      <c r="M57" s="25"/>
    </row>
    <row r="58" spans="1:13" s="5" customFormat="1" ht="18" customHeight="1">
      <c r="A58" s="6">
        <f t="shared" si="3"/>
        <v>47</v>
      </c>
      <c r="B58" s="7" t="s">
        <v>52</v>
      </c>
      <c r="C58" s="23">
        <f t="shared" si="2"/>
        <v>250</v>
      </c>
      <c r="D58" s="23"/>
      <c r="E58" s="23">
        <f>VLOOKUP(B58,'[2]Chi thường xuyên 2024 (PL 06)'!B$13:C$327,2,0)</f>
        <v>250</v>
      </c>
      <c r="F58" s="25"/>
      <c r="G58" s="25"/>
      <c r="H58" s="25"/>
      <c r="I58" s="25"/>
      <c r="J58" s="25"/>
      <c r="K58" s="25"/>
      <c r="L58" s="25"/>
      <c r="M58" s="25"/>
    </row>
    <row r="59" spans="1:13" s="5" customFormat="1" ht="18" customHeight="1">
      <c r="A59" s="6">
        <f t="shared" si="3"/>
        <v>48</v>
      </c>
      <c r="B59" s="7" t="s">
        <v>62</v>
      </c>
      <c r="C59" s="23">
        <f t="shared" si="2"/>
        <v>5350</v>
      </c>
      <c r="D59" s="23">
        <f>'[1]Bieu so 52'!C43</f>
        <v>5000</v>
      </c>
      <c r="E59" s="23">
        <f>VLOOKUP(B59,'[2]Chi thường xuyên 2024 (PL 06)'!B$13:C$327,2,0)</f>
        <v>350</v>
      </c>
      <c r="F59" s="25"/>
      <c r="G59" s="25"/>
      <c r="H59" s="25"/>
      <c r="I59" s="25"/>
      <c r="J59" s="25"/>
      <c r="K59" s="25"/>
      <c r="L59" s="25"/>
      <c r="M59" s="25"/>
    </row>
    <row r="60" spans="1:13" s="5" customFormat="1" ht="18" customHeight="1">
      <c r="A60" s="6">
        <f t="shared" si="3"/>
        <v>49</v>
      </c>
      <c r="B60" s="7" t="s">
        <v>83</v>
      </c>
      <c r="C60" s="23">
        <f t="shared" si="2"/>
        <v>950</v>
      </c>
      <c r="D60" s="23"/>
      <c r="E60" s="23">
        <f>VLOOKUP(B60,'[2]Chi thường xuyên 2024 (PL 06)'!B$13:C$327,2,0)</f>
        <v>950</v>
      </c>
      <c r="F60" s="25"/>
      <c r="G60" s="25"/>
      <c r="H60" s="25"/>
      <c r="I60" s="25"/>
      <c r="J60" s="25"/>
      <c r="K60" s="25"/>
      <c r="L60" s="25"/>
      <c r="M60" s="25"/>
    </row>
    <row r="61" spans="1:13" s="5" customFormat="1" ht="18" customHeight="1">
      <c r="A61" s="6">
        <v>50</v>
      </c>
      <c r="B61" s="7" t="s">
        <v>84</v>
      </c>
      <c r="C61" s="23"/>
      <c r="D61" s="23">
        <f>'[1]Bieu so 52'!C41</f>
        <v>10000</v>
      </c>
      <c r="E61" s="23"/>
      <c r="F61" s="25"/>
      <c r="G61" s="25"/>
      <c r="H61" s="25"/>
      <c r="I61" s="25"/>
      <c r="J61" s="25"/>
      <c r="K61" s="25"/>
      <c r="L61" s="25"/>
      <c r="M61" s="25"/>
    </row>
    <row r="62" spans="1:13" s="5" customFormat="1" ht="18" customHeight="1">
      <c r="A62" s="6">
        <v>51</v>
      </c>
      <c r="B62" s="7" t="s">
        <v>78</v>
      </c>
      <c r="C62" s="23">
        <f t="shared" si="2"/>
        <v>977</v>
      </c>
      <c r="D62" s="23"/>
      <c r="E62" s="23">
        <f>VLOOKUP(B62,'[2]Chi thường xuyên 2024 (PL 06)'!B$13:C$327,2,0)</f>
        <v>977</v>
      </c>
      <c r="F62" s="25"/>
      <c r="G62" s="25"/>
      <c r="H62" s="25"/>
      <c r="I62" s="25"/>
      <c r="J62" s="25"/>
      <c r="K62" s="25"/>
      <c r="L62" s="25"/>
      <c r="M62" s="25"/>
    </row>
    <row r="63" spans="1:13" s="5" customFormat="1" ht="18" customHeight="1">
      <c r="A63" s="6">
        <v>52</v>
      </c>
      <c r="B63" s="7" t="s">
        <v>85</v>
      </c>
      <c r="C63" s="23"/>
      <c r="D63" s="23">
        <f>'[1]Bieu so 52'!C44</f>
        <v>300</v>
      </c>
      <c r="E63" s="23"/>
      <c r="F63" s="25"/>
      <c r="G63" s="25"/>
      <c r="H63" s="25"/>
      <c r="I63" s="25"/>
      <c r="J63" s="25"/>
      <c r="K63" s="25"/>
      <c r="L63" s="25"/>
      <c r="M63" s="25"/>
    </row>
    <row r="64" spans="1:13" s="5" customFormat="1" ht="18" customHeight="1">
      <c r="A64" s="6">
        <v>53</v>
      </c>
      <c r="B64" s="7" t="s">
        <v>39</v>
      </c>
      <c r="C64" s="23">
        <f t="shared" si="2"/>
        <v>38615</v>
      </c>
      <c r="D64" s="23">
        <f>'[1]Bieu so 52'!C10</f>
        <v>18000</v>
      </c>
      <c r="E64" s="23">
        <f>VLOOKUP(B64,'[2]Chi thường xuyên 2024 (PL 06)'!B$13:C$327,2,0)</f>
        <v>20615</v>
      </c>
      <c r="F64" s="25"/>
      <c r="G64" s="25"/>
      <c r="H64" s="25"/>
      <c r="I64" s="25"/>
      <c r="J64" s="25"/>
      <c r="K64" s="25"/>
      <c r="L64" s="25"/>
      <c r="M64" s="25"/>
    </row>
    <row r="65" spans="1:13" s="5" customFormat="1" ht="18" customHeight="1">
      <c r="A65" s="6">
        <v>54</v>
      </c>
      <c r="B65" s="7" t="s">
        <v>51</v>
      </c>
      <c r="C65" s="23">
        <f t="shared" si="2"/>
        <v>225547.9</v>
      </c>
      <c r="D65" s="23"/>
      <c r="E65" s="23">
        <f>VLOOKUP(B65,'[2]Chi thường xuyên 2024 (PL 06)'!B$13:C$327,2,0)</f>
        <v>225547.9</v>
      </c>
      <c r="F65" s="25"/>
      <c r="G65" s="25"/>
      <c r="H65" s="25"/>
      <c r="I65" s="25"/>
      <c r="J65" s="25"/>
      <c r="K65" s="25"/>
      <c r="L65" s="25"/>
      <c r="M65" s="25"/>
    </row>
    <row r="66" spans="1:13" s="5" customFormat="1" ht="18" customHeight="1">
      <c r="A66" s="6">
        <v>55</v>
      </c>
      <c r="B66" s="7" t="s">
        <v>67</v>
      </c>
      <c r="C66" s="23">
        <f t="shared" si="2"/>
        <v>861239</v>
      </c>
      <c r="D66" s="23">
        <f>'[1]Bieu so 52'!C29</f>
        <v>861239</v>
      </c>
      <c r="E66" s="23"/>
      <c r="F66" s="25"/>
      <c r="G66" s="25"/>
      <c r="H66" s="25"/>
      <c r="I66" s="25"/>
      <c r="J66" s="25"/>
      <c r="K66" s="25"/>
      <c r="L66" s="25"/>
      <c r="M66" s="25"/>
    </row>
    <row r="67" spans="1:13" s="5" customFormat="1" ht="30" customHeight="1">
      <c r="A67" s="6">
        <v>56</v>
      </c>
      <c r="B67" s="7" t="s">
        <v>38</v>
      </c>
      <c r="C67" s="23">
        <f t="shared" si="2"/>
        <v>1376534.6286</v>
      </c>
      <c r="D67" s="23">
        <f>'[1]Bieu so 52'!C46</f>
        <v>547221</v>
      </c>
      <c r="E67" s="23">
        <f>VLOOKUP(B67,'[2]Chi thường xuyên 2024 (PL 06)'!B$13:C$327,2,0)</f>
        <v>829313.6286</v>
      </c>
      <c r="F67" s="25"/>
      <c r="G67" s="25"/>
      <c r="H67" s="25"/>
      <c r="I67" s="25"/>
      <c r="J67" s="25"/>
      <c r="K67" s="25"/>
      <c r="L67" s="25"/>
      <c r="M67" s="25"/>
    </row>
    <row r="68" spans="1:13" s="10" customFormat="1" ht="25.5">
      <c r="A68" s="8" t="s">
        <v>25</v>
      </c>
      <c r="B68" s="9" t="s">
        <v>59</v>
      </c>
      <c r="C68" s="21">
        <f>SUM(D68:J68)+M68</f>
        <v>12200</v>
      </c>
      <c r="D68" s="21"/>
      <c r="E68" s="21"/>
      <c r="F68" s="21">
        <f>'[1]Bieu so 50'!C39</f>
        <v>12200</v>
      </c>
      <c r="G68" s="21"/>
      <c r="H68" s="21"/>
      <c r="I68" s="21"/>
      <c r="J68" s="21"/>
      <c r="K68" s="21"/>
      <c r="L68" s="21"/>
      <c r="M68" s="21"/>
    </row>
    <row r="69" spans="1:13" s="10" customFormat="1" ht="15" customHeight="1">
      <c r="A69" s="8" t="s">
        <v>12</v>
      </c>
      <c r="B69" s="9" t="s">
        <v>60</v>
      </c>
      <c r="C69" s="21">
        <f>SUM(D69:J69)+M69</f>
        <v>1200</v>
      </c>
      <c r="D69" s="21"/>
      <c r="E69" s="21"/>
      <c r="F69" s="21"/>
      <c r="G69" s="21">
        <f>'[1]Bieu so 50'!C40</f>
        <v>1200</v>
      </c>
      <c r="H69" s="21"/>
      <c r="I69" s="21"/>
      <c r="J69" s="21"/>
      <c r="K69" s="21"/>
      <c r="L69" s="21"/>
      <c r="M69" s="21"/>
    </row>
    <row r="70" spans="1:13" s="10" customFormat="1" ht="15" customHeight="1">
      <c r="A70" s="8" t="s">
        <v>13</v>
      </c>
      <c r="B70" s="9" t="s">
        <v>61</v>
      </c>
      <c r="C70" s="21">
        <f>SUM(D70:J70)+M70</f>
        <v>109842.35540746666</v>
      </c>
      <c r="D70" s="21"/>
      <c r="E70" s="21"/>
      <c r="F70" s="21"/>
      <c r="G70" s="21"/>
      <c r="H70" s="21">
        <f>'[1]Bieu so 50'!C41</f>
        <v>109842.35540746666</v>
      </c>
      <c r="I70" s="21"/>
      <c r="J70" s="21"/>
      <c r="K70" s="21"/>
      <c r="L70" s="21"/>
      <c r="M70" s="21"/>
    </row>
    <row r="71" spans="1:13" s="10" customFormat="1" ht="15" customHeight="1">
      <c r="A71" s="8" t="s">
        <v>14</v>
      </c>
      <c r="B71" s="9" t="s">
        <v>65</v>
      </c>
      <c r="C71" s="21">
        <f>SUM(D71:J71)+M71</f>
        <v>408975</v>
      </c>
      <c r="D71" s="21"/>
      <c r="E71" s="21"/>
      <c r="F71" s="21"/>
      <c r="G71" s="21"/>
      <c r="H71" s="21"/>
      <c r="I71" s="21">
        <f>'[1]Bieu so 50'!C42</f>
        <v>408975</v>
      </c>
      <c r="J71" s="21"/>
      <c r="K71" s="21"/>
      <c r="L71" s="21"/>
      <c r="M71" s="21"/>
    </row>
    <row r="72" spans="1:13" s="10" customFormat="1" ht="25.5">
      <c r="A72" s="8" t="s">
        <v>15</v>
      </c>
      <c r="B72" s="9" t="s">
        <v>66</v>
      </c>
      <c r="C72" s="21">
        <f>SUM(D72:J72)+M72</f>
        <v>1157126.91952</v>
      </c>
      <c r="D72" s="21">
        <f>'[1]Bieu so 52'!C11+'[1]Bieu so 52'!C12+'[1]Bieu so 52'!C13+'[1]Bieu so 52'!C14+'[1]Bieu so 52'!C15+'[1]Bieu so 52'!C16+'[1]Bieu so 52'!C17+'[1]Bieu so 52'!C18+'[1]Bieu so 52'!C19+'[1]Bieu so 52'!C20+'[1]Bieu so 52'!C21+'[1]Bieu so 52'!C22+'[1]Bieu so 52'!C23+'[1]Bieu so 52'!C24+'[1]Bieu so 52'!C25+'[1]Bieu so 52'!C26+'[1]Bieu so 52'!C27</f>
        <v>548271</v>
      </c>
      <c r="E72" s="21">
        <f>'[1]Bieu so 47'!C21</f>
        <v>225033.55952</v>
      </c>
      <c r="F72" s="21"/>
      <c r="G72" s="21"/>
      <c r="H72" s="21"/>
      <c r="I72" s="21"/>
      <c r="J72" s="21">
        <f>K72+L72</f>
        <v>383822.36</v>
      </c>
      <c r="K72" s="21">
        <f>'[1]Bieu so 57'!D17</f>
        <v>383822.36</v>
      </c>
      <c r="L72" s="21"/>
      <c r="M72" s="21"/>
    </row>
    <row r="73" spans="1:13" s="10" customFormat="1" ht="15.75" customHeight="1">
      <c r="A73" s="8" t="s">
        <v>16</v>
      </c>
      <c r="B73" s="9" t="s">
        <v>63</v>
      </c>
      <c r="C73" s="11"/>
      <c r="D73" s="11"/>
      <c r="E73" s="11"/>
      <c r="F73" s="11"/>
      <c r="G73" s="11"/>
      <c r="H73" s="11"/>
      <c r="I73" s="11"/>
      <c r="J73" s="11"/>
      <c r="K73" s="11"/>
      <c r="L73" s="11"/>
      <c r="M73" s="11"/>
    </row>
    <row r="74" ht="12.75">
      <c r="D74" s="26"/>
    </row>
    <row r="75" ht="12.75">
      <c r="D75" s="26"/>
    </row>
  </sheetData>
  <sheetProtection/>
  <mergeCells count="16">
    <mergeCell ref="H7:H8"/>
    <mergeCell ref="I7:I8"/>
    <mergeCell ref="J7:L7"/>
    <mergeCell ref="M7:M8"/>
    <mergeCell ref="A1:B1"/>
    <mergeCell ref="J1:M1"/>
    <mergeCell ref="A3:M3"/>
    <mergeCell ref="A4:M4"/>
    <mergeCell ref="J6:M6"/>
    <mergeCell ref="F7:F8"/>
    <mergeCell ref="G7:G8"/>
    <mergeCell ref="A7:A8"/>
    <mergeCell ref="B7:B8"/>
    <mergeCell ref="C7:C8"/>
    <mergeCell ref="D7:D8"/>
    <mergeCell ref="E7:E8"/>
  </mergeCells>
  <printOptions/>
  <pageMargins left="0.7086614173228347" right="0.28" top="0.6" bottom="0.3937007874015748"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HungPortal</cp:lastModifiedBy>
  <cp:lastPrinted>2024-01-10T12:54:25Z</cp:lastPrinted>
  <dcterms:created xsi:type="dcterms:W3CDTF">2011-09-11T06:55:33Z</dcterms:created>
  <dcterms:modified xsi:type="dcterms:W3CDTF">2024-01-19T07:08:43Z</dcterms:modified>
  <cp:category/>
  <cp:version/>
  <cp:contentType/>
  <cp:contentStatus/>
</cp:coreProperties>
</file>