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tabRatio="727" activeTab="0"/>
  </bookViews>
  <sheets>
    <sheet name="29.3.2016" sheetId="1" r:id="rId1"/>
  </sheets>
  <definedNames>
    <definedName name="_xlnm.Print_Area" localSheetId="0">'29.3.2016'!$A$1:$L$79</definedName>
    <definedName name="_xlnm.Print_Titles" localSheetId="0">'29.3.2016'!$4:$7</definedName>
  </definedNames>
  <calcPr fullCalcOnLoad="1"/>
</workbook>
</file>

<file path=xl/sharedStrings.xml><?xml version="1.0" encoding="utf-8"?>
<sst xmlns="http://schemas.openxmlformats.org/spreadsheetml/2006/main" count="160" uniqueCount="77">
  <si>
    <t>STT</t>
  </si>
  <si>
    <t>Nội dung</t>
  </si>
  <si>
    <t>Tổng số</t>
  </si>
  <si>
    <t>Thị xã Nghĩa Lộ</t>
  </si>
  <si>
    <t>Huyện Lục Yên</t>
  </si>
  <si>
    <t>Huyện Văn Yên</t>
  </si>
  <si>
    <t>Tổng số 
tiêu chí 
đã đạt</t>
  </si>
  <si>
    <t>I</t>
  </si>
  <si>
    <t>II</t>
  </si>
  <si>
    <t>III</t>
  </si>
  <si>
    <t>IV</t>
  </si>
  <si>
    <t>V</t>
  </si>
  <si>
    <t>VI</t>
  </si>
  <si>
    <t>VII</t>
  </si>
  <si>
    <t>VIII</t>
  </si>
  <si>
    <t>IX</t>
  </si>
  <si>
    <t>Số xã đạt 15 tiêu chí trở lên</t>
  </si>
  <si>
    <t>Các xã không thuộc đối tượng ưu tiên</t>
  </si>
  <si>
    <t>TỔNG CỘNG</t>
  </si>
  <si>
    <t>Vốn ĐTPT</t>
  </si>
  <si>
    <t>Vốn SN</t>
  </si>
  <si>
    <t>Các xã còn lại</t>
  </si>
  <si>
    <t>Hỗ trợ xây dựng cơ sở hạ tầng</t>
  </si>
  <si>
    <t>Hỗ trợ phát triển sản xuất</t>
  </si>
  <si>
    <t>Đơn vị tính vốn: Triệu đồng</t>
  </si>
  <si>
    <t>Huyện Yên Bình</t>
  </si>
  <si>
    <t>X</t>
  </si>
  <si>
    <t>XI</t>
  </si>
  <si>
    <t>XII</t>
  </si>
  <si>
    <t>Chi cục Phát triển nông thôn tỉnh Yên Bái</t>
  </si>
  <si>
    <t>Văn phòng điều phối chương trình cấp tỉnh</t>
  </si>
  <si>
    <t>Ủy ban MTTQ Việt Nam tỉnh Yên Bái</t>
  </si>
  <si>
    <t>Liên minh Hợp tác xã</t>
  </si>
  <si>
    <t>Đài Phát thanh và truyền hình Yên Bái</t>
  </si>
  <si>
    <t>Báo Yên Bái</t>
  </si>
  <si>
    <t>Cổng thông tin điện tử Yên Bái</t>
  </si>
  <si>
    <t>Hội Nông dân</t>
  </si>
  <si>
    <t>Hội Người cao tuổi tỉnh Yên Bái</t>
  </si>
  <si>
    <t>Hội Cựu chiến binh tỉnh Yên Bái</t>
  </si>
  <si>
    <t>Tỉnh Đoàn Yên Bái</t>
  </si>
  <si>
    <t>Hội Phụ nữ</t>
  </si>
  <si>
    <t>Trong đó</t>
  </si>
  <si>
    <t>Chủ đầu tư</t>
  </si>
  <si>
    <t>Ủy ban nhân dân các xã</t>
  </si>
  <si>
    <t>Ủy ban nhân dân thành phố Yên Bái</t>
  </si>
  <si>
    <t>Ủy ban nhân dân thị xã Nghĩa Lộ</t>
  </si>
  <si>
    <t>Ủy ban nhân dân huyện Lục Yên</t>
  </si>
  <si>
    <t>Ủy ban nhân dân huyện Yên Bình</t>
  </si>
  <si>
    <t>Ủy ban nhân dân huyện Văn Yên</t>
  </si>
  <si>
    <t>Ủy ban nhân dân huyện  Văn Chấn</t>
  </si>
  <si>
    <t>Ủy ban nhân dân huyện Trấn Yên</t>
  </si>
  <si>
    <t>Ủy ban nhân dân huyện  Mù Cang Chải</t>
  </si>
  <si>
    <t>Ủy ban nhân dân huyện  Trạm Tấu</t>
  </si>
  <si>
    <t xml:space="preserve"> KẾ HOẠCH VỐN CHƯƠNG TRÌNH MỤC TIÊU QUỐC GIA XÂY DỰNG NÔNG THÔN MƠI NĂM 2016</t>
  </si>
  <si>
    <t>Tạp chí Văn nghệ - Hội liên hiệp VHNT tỉnh Yên Bái</t>
  </si>
  <si>
    <t>Các xã đạt dưới 5 tiêu chí</t>
  </si>
  <si>
    <t xml:space="preserve"> Số xã nghèo, đặc biệt
 khó khăn </t>
  </si>
  <si>
    <t xml:space="preserve">Hỗ trợ kinh phí tuyên truyền và vận động xây dựng nông thôn </t>
  </si>
  <si>
    <t xml:space="preserve">Hỗ trợ kinh phí quản lý, điều hành và kiểm tra, giám sát thực hiện chương trình </t>
  </si>
  <si>
    <t>Hỗ trợ kinh phí tuyên truyền và vận động xây dựng nông thôn mới cho các cơ quan, đoàn thể của tỉnh</t>
  </si>
  <si>
    <t>Hỗ trợ đào tạo nghề cho lao động nông thôn</t>
  </si>
  <si>
    <t>Sở Lao động - Thương binh và Xã hội</t>
  </si>
  <si>
    <t>XIII</t>
  </si>
  <si>
    <t>Kinh phí hỗ trợ  tập huấn nâng cao năng lực cán bộ triển khai chương trình</t>
  </si>
  <si>
    <t>Thành phố Yên Bái</t>
  </si>
  <si>
    <t>Huyện Văn Chấn</t>
  </si>
  <si>
    <t>Huyện Trấn Yên</t>
  </si>
  <si>
    <t>Huyện Mù Cang Chải</t>
  </si>
  <si>
    <t>Huyện Trạm Tấu</t>
  </si>
  <si>
    <t>Hỗ trợ rà soát, cập nhật xác định  nhu cầu đào tạo nghề nông thôn và đào tạo nghiệp vụ sư phạm, kiến thức kỹ năng cho giáo viên, người dạy nghề, nghiệp vụ quản lý tư vấn, giám sát cho cán bộ</t>
  </si>
  <si>
    <t>Ưu tiên phân bổ thêm cho xã Minh Bảo, Âu Lâu: 700 triệu đồng/xã</t>
  </si>
  <si>
    <t>Ưu tiên phân bổ thêm cho xã phấn đấu hoàn thành NTM năm 2016 (xã Đại Minh, Mông Sơn): 447 triệu đồng/xã</t>
  </si>
  <si>
    <t>Ưu tiên phân bổ thêm cho xã dự kiến hoàn thành NTM năm 2016 (xã Yên Hưng): 700 triệu đồng; xã phấn đấu hoàn thành NTM năm 2016 (xã Đông Cuông, Xuân Ái) 447 triệu đồng/xã</t>
  </si>
  <si>
    <t>Ưu tiên phân bổ thêm cho xã dự kiến hoàn thành NTM năm 2016 (xã Đào Thịnh, Nga Quán, Bảo Hưng): 700 triệu đồng/xã</t>
  </si>
  <si>
    <t>Vốn năm 2016</t>
  </si>
  <si>
    <r>
      <t xml:space="preserve">       </t>
    </r>
    <r>
      <rPr>
        <b/>
        <sz val="11"/>
        <color indexed="9"/>
        <rFont val="Times New Roman"/>
        <family val="1"/>
      </rPr>
      <t xml:space="preserve">   Ghi chú:</t>
    </r>
    <r>
      <rPr>
        <sz val="11"/>
        <color indexed="9"/>
        <rFont val="Times New Roman"/>
        <family val="1"/>
      </rPr>
      <t xml:space="preserve"> Đối với các công trình khởi công mới năm 2016, đề nghị Ủy ban nhân dân các huyện, thị xã, thành ph</t>
    </r>
    <r>
      <rPr>
        <sz val="12"/>
        <color indexed="9"/>
        <rFont val="Times New Roman"/>
        <family val="1"/>
      </rPr>
      <t>ố, Ủy ban nhân dân các xã thực hiện lập báo cáo đề xuất chủ trương đầu tư theo quy định hiện hành.</t>
    </r>
  </si>
  <si>
    <t>(Phụ lục chi tiết kèm theo Quyết định số  763/QĐ-UBND ngày  25 tháng 4 năm 2016 của Ủy ban nhân dân tỉnh Yên Bái)</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</si>
</sst>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0.00000000"/>
    <numFmt numFmtId="169" formatCode="0.0000000"/>
    <numFmt numFmtId="170" formatCode="0.000000"/>
    <numFmt numFmtId="171" formatCode="0.00000"/>
    <numFmt numFmtId="172" formatCode="0.0000"/>
    <numFmt numFmtId="173" formatCode="0.000"/>
    <numFmt numFmtId="174" formatCode="_(* #,##0.0_);_(* \(#,##0.0\);_(* &quot;-&quot;?_);_(@_)"/>
    <numFmt numFmtId="175" formatCode="_(* #,##0.000_);_(* \(#,##0.000\);_(* &quot;-&quot;??_);_(@_)"/>
    <numFmt numFmtId="176" formatCode="_(* #,##0.0000_);_(* \(#,##0.0000\);_(* &quot;-&quot;??_);_(@_)"/>
    <numFmt numFmtId="177" formatCode="0.0"/>
    <numFmt numFmtId="178" formatCode="_(* #,##0.00000_);_(* \(#,##0.00000\);_(* &quot;-&quot;??_);_(@_)"/>
    <numFmt numFmtId="179" formatCode="_(* #,##0.000000_);_(* \(#,##0.000000\);_(* &quot;-&quot;??_);_(@_)"/>
    <numFmt numFmtId="180" formatCode="_(* #,##0.0000000_);_(* \(#,##0.0000000\);_(* &quot;-&quot;??_);_(@_)"/>
    <numFmt numFmtId="181" formatCode="_(* #,##0.00000000_);_(* \(#,##0.00000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000_);_(* \(#,##0.000\);_(* &quot;-&quot;???_);_(@_)"/>
    <numFmt numFmtId="187" formatCode="_(* #,##0.00_);_(* \(#,##0.00\);_(* &quot;-&quot;?_);_(@_)"/>
    <numFmt numFmtId="188" formatCode="_(* #,##0_);_(* \(#,##0\);_(* &quot;-&quot;???_);_(@_)"/>
  </numFmts>
  <fonts count="32">
    <font>
      <sz val="10"/>
      <name val="Arial"/>
      <family val="0"/>
    </font>
    <font>
      <sz val="12"/>
      <color indexed="8"/>
      <name val="Times New Roman"/>
      <family val="2"/>
    </font>
    <font>
      <b/>
      <sz val="11"/>
      <name val="Times New Roman"/>
      <family val="1"/>
    </font>
    <font>
      <b/>
      <sz val="13"/>
      <name val="Times New Roman"/>
      <family val="1"/>
    </font>
    <font>
      <sz val="11"/>
      <name val="Times New Roman"/>
      <family val="1"/>
    </font>
    <font>
      <i/>
      <sz val="11"/>
      <name val="Times New Roman"/>
      <family val="1"/>
    </font>
    <font>
      <sz val="11"/>
      <name val="Arial"/>
      <family val="2"/>
    </font>
    <font>
      <sz val="11"/>
      <color indexed="10"/>
      <name val="Times New Roman"/>
      <family val="1"/>
    </font>
    <font>
      <sz val="11"/>
      <color indexed="8"/>
      <name val="Times New Roman"/>
      <family val="1"/>
    </font>
    <font>
      <b/>
      <sz val="11"/>
      <color indexed="10"/>
      <name val="Times New Roman"/>
      <family val="1"/>
    </font>
    <font>
      <i/>
      <sz val="13"/>
      <name val="Times New Roman"/>
      <family val="1"/>
    </font>
    <font>
      <sz val="11"/>
      <color indexed="9"/>
      <name val="Times New Roman"/>
      <family val="1"/>
    </font>
    <font>
      <b/>
      <sz val="11"/>
      <color indexed="9"/>
      <name val="Times New Roman"/>
      <family val="1"/>
    </font>
    <font>
      <sz val="12"/>
      <color indexed="9"/>
      <name val="Times New Roman"/>
      <family val="1"/>
    </font>
    <font>
      <sz val="8"/>
      <name val="Arial"/>
      <family val="0"/>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1" fillId="23" borderId="7" applyNumberFormat="0" applyFont="0" applyAlignment="0" applyProtection="0"/>
    <xf numFmtId="0" fontId="28" fillId="20" borderId="8" applyNumberFormat="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67">
    <xf numFmtId="0" fontId="0" fillId="0" borderId="0" xfId="0" applyAlignment="1">
      <alignment/>
    </xf>
    <xf numFmtId="0" fontId="2" fillId="24" borderId="0" xfId="58" applyFont="1" applyFill="1" applyAlignment="1">
      <alignment horizontal="center" vertical="center"/>
      <protection/>
    </xf>
    <xf numFmtId="0" fontId="4" fillId="24" borderId="0" xfId="58" applyFont="1" applyFill="1" applyAlignment="1">
      <alignment horizontal="center" vertical="center"/>
      <protection/>
    </xf>
    <xf numFmtId="0" fontId="2" fillId="24" borderId="10" xfId="58" applyFont="1" applyFill="1" applyBorder="1" applyAlignment="1">
      <alignment horizontal="center" vertical="center" wrapText="1"/>
      <protection/>
    </xf>
    <xf numFmtId="0" fontId="2" fillId="24" borderId="10" xfId="0" applyFont="1" applyFill="1" applyBorder="1" applyAlignment="1">
      <alignment horizontal="center" vertical="center" wrapText="1"/>
    </xf>
    <xf numFmtId="0" fontId="2" fillId="24" borderId="0" xfId="58" applyNumberFormat="1" applyFont="1" applyFill="1" applyAlignment="1">
      <alignment horizontal="center" vertical="center"/>
      <protection/>
    </xf>
    <xf numFmtId="0" fontId="4" fillId="24" borderId="0" xfId="58" applyFont="1" applyFill="1">
      <alignment/>
      <protection/>
    </xf>
    <xf numFmtId="0" fontId="6" fillId="24" borderId="0" xfId="58" applyFont="1" applyFill="1" applyAlignment="1">
      <alignment horizontal="center" vertical="center" wrapText="1"/>
      <protection/>
    </xf>
    <xf numFmtId="0" fontId="4" fillId="24" borderId="0" xfId="58" applyFont="1" applyFill="1" applyBorder="1" applyAlignment="1">
      <alignment horizontal="center" vertical="center"/>
      <protection/>
    </xf>
    <xf numFmtId="0" fontId="4" fillId="24" borderId="10" xfId="0" applyFont="1" applyFill="1" applyBorder="1" applyAlignment="1">
      <alignment horizontal="center" vertical="center"/>
    </xf>
    <xf numFmtId="164" fontId="2" fillId="24" borderId="10" xfId="44" applyNumberFormat="1" applyFont="1" applyFill="1" applyBorder="1" applyAlignment="1">
      <alignment horizontal="center" vertical="center" wrapText="1"/>
    </xf>
    <xf numFmtId="0" fontId="4" fillId="24" borderId="10" xfId="58" applyFont="1" applyFill="1" applyBorder="1" applyAlignment="1">
      <alignment horizontal="center" vertical="center" wrapText="1"/>
      <protection/>
    </xf>
    <xf numFmtId="165" fontId="4" fillId="24" borderId="10" xfId="44" applyNumberFormat="1" applyFont="1" applyFill="1" applyBorder="1" applyAlignment="1">
      <alignment horizontal="center" vertical="center" wrapText="1"/>
    </xf>
    <xf numFmtId="0" fontId="2" fillId="24" borderId="10" xfId="58" applyFont="1" applyFill="1" applyBorder="1" applyAlignment="1">
      <alignment horizontal="center" vertical="center"/>
      <protection/>
    </xf>
    <xf numFmtId="165" fontId="2" fillId="24" borderId="10" xfId="58" applyNumberFormat="1" applyFont="1" applyFill="1" applyBorder="1" applyAlignment="1">
      <alignment horizontal="center" vertical="center"/>
      <protection/>
    </xf>
    <xf numFmtId="165" fontId="2" fillId="24" borderId="10" xfId="44" applyNumberFormat="1" applyFont="1" applyFill="1" applyBorder="1" applyAlignment="1">
      <alignment horizontal="center" vertical="center"/>
    </xf>
    <xf numFmtId="165" fontId="2" fillId="24" borderId="10" xfId="44" applyNumberFormat="1" applyFont="1" applyFill="1" applyBorder="1" applyAlignment="1">
      <alignment horizontal="center" vertical="center" wrapText="1"/>
    </xf>
    <xf numFmtId="175" fontId="2" fillId="24" borderId="10" xfId="58" applyNumberFormat="1" applyFont="1" applyFill="1" applyBorder="1" applyAlignment="1">
      <alignment horizontal="center" vertical="center" wrapText="1"/>
      <protection/>
    </xf>
    <xf numFmtId="0" fontId="2" fillId="24" borderId="0" xfId="58" applyFont="1" applyFill="1">
      <alignment/>
      <protection/>
    </xf>
    <xf numFmtId="0" fontId="2" fillId="24" borderId="10" xfId="0" applyFont="1" applyFill="1" applyBorder="1" applyAlignment="1">
      <alignment horizontal="center" vertical="center"/>
    </xf>
    <xf numFmtId="0" fontId="2" fillId="24" borderId="10" xfId="0" applyFont="1" applyFill="1" applyBorder="1" applyAlignment="1">
      <alignment horizontal="left" vertical="center"/>
    </xf>
    <xf numFmtId="180" fontId="2" fillId="24" borderId="10" xfId="58" applyNumberFormat="1" applyFont="1" applyFill="1" applyBorder="1" applyAlignment="1">
      <alignment horizontal="center" vertical="center" wrapText="1"/>
      <protection/>
    </xf>
    <xf numFmtId="0" fontId="4" fillId="24" borderId="10" xfId="0" applyFont="1" applyFill="1" applyBorder="1" applyAlignment="1">
      <alignment horizontal="center" vertical="center" wrapText="1"/>
    </xf>
    <xf numFmtId="0" fontId="4" fillId="24" borderId="10" xfId="0" applyFont="1" applyFill="1" applyBorder="1" applyAlignment="1">
      <alignment horizontal="left" vertical="center" wrapText="1"/>
    </xf>
    <xf numFmtId="164" fontId="4" fillId="24" borderId="10" xfId="44" applyNumberFormat="1" applyFont="1" applyFill="1" applyBorder="1" applyAlignment="1">
      <alignment horizontal="left" vertical="center" wrapText="1"/>
    </xf>
    <xf numFmtId="43" fontId="7" fillId="24" borderId="10" xfId="44" applyNumberFormat="1" applyFont="1" applyFill="1" applyBorder="1" applyAlignment="1">
      <alignment horizontal="left" vertical="center" wrapText="1"/>
    </xf>
    <xf numFmtId="0" fontId="8" fillId="24" borderId="10" xfId="0" applyFont="1" applyFill="1" applyBorder="1" applyAlignment="1">
      <alignment horizontal="left" vertical="center" wrapText="1"/>
    </xf>
    <xf numFmtId="165" fontId="2" fillId="24" borderId="10" xfId="44" applyNumberFormat="1" applyFont="1" applyFill="1" applyBorder="1" applyAlignment="1">
      <alignment horizontal="left" vertical="center" wrapText="1"/>
    </xf>
    <xf numFmtId="165" fontId="4" fillId="24" borderId="10" xfId="44" applyNumberFormat="1" applyFont="1" applyFill="1" applyBorder="1" applyAlignment="1">
      <alignment horizontal="left" vertical="center" wrapText="1"/>
    </xf>
    <xf numFmtId="165" fontId="4" fillId="24" borderId="10" xfId="44" applyNumberFormat="1" applyFont="1" applyFill="1" applyBorder="1" applyAlignment="1">
      <alignment horizontal="center" vertical="center"/>
    </xf>
    <xf numFmtId="0" fontId="4" fillId="24" borderId="10" xfId="0" applyFont="1" applyFill="1" applyBorder="1" applyAlignment="1">
      <alignment horizontal="left" vertical="center"/>
    </xf>
    <xf numFmtId="164" fontId="4" fillId="24" borderId="10" xfId="44" applyNumberFormat="1" applyFont="1" applyFill="1" applyBorder="1" applyAlignment="1">
      <alignment horizontal="left" vertical="center"/>
    </xf>
    <xf numFmtId="0" fontId="2" fillId="24" borderId="10" xfId="0" applyFont="1" applyFill="1" applyBorder="1" applyAlignment="1">
      <alignment horizontal="left" vertical="center" wrapText="1"/>
    </xf>
    <xf numFmtId="0" fontId="4" fillId="24" borderId="10" xfId="58" applyFont="1" applyFill="1" applyBorder="1">
      <alignment/>
      <protection/>
    </xf>
    <xf numFmtId="164" fontId="4" fillId="24" borderId="10" xfId="44" applyNumberFormat="1" applyFont="1" applyFill="1" applyBorder="1" applyAlignment="1">
      <alignment/>
    </xf>
    <xf numFmtId="165" fontId="4" fillId="24" borderId="10" xfId="44" applyNumberFormat="1" applyFont="1" applyFill="1" applyBorder="1" applyAlignment="1">
      <alignment/>
    </xf>
    <xf numFmtId="165" fontId="2" fillId="24" borderId="10" xfId="44" applyNumberFormat="1" applyFont="1" applyFill="1" applyBorder="1" applyAlignment="1">
      <alignment vertical="center" wrapText="1"/>
    </xf>
    <xf numFmtId="3" fontId="4" fillId="24" borderId="10" xfId="44" applyNumberFormat="1" applyFont="1" applyFill="1" applyBorder="1" applyAlignment="1">
      <alignment horizontal="center" vertical="center" wrapText="1"/>
    </xf>
    <xf numFmtId="0" fontId="9" fillId="24" borderId="10" xfId="0" applyFont="1" applyFill="1" applyBorder="1" applyAlignment="1">
      <alignment horizontal="left" vertical="center" wrapText="1"/>
    </xf>
    <xf numFmtId="0" fontId="2" fillId="24" borderId="10" xfId="58" applyFont="1" applyFill="1" applyBorder="1">
      <alignment/>
      <protection/>
    </xf>
    <xf numFmtId="164" fontId="2" fillId="24" borderId="10" xfId="44" applyNumberFormat="1" applyFont="1" applyFill="1" applyBorder="1" applyAlignment="1">
      <alignment/>
    </xf>
    <xf numFmtId="165" fontId="2" fillId="24" borderId="10" xfId="44" applyNumberFormat="1" applyFont="1" applyFill="1" applyBorder="1" applyAlignment="1">
      <alignment/>
    </xf>
    <xf numFmtId="0" fontId="2" fillId="24" borderId="10" xfId="0" applyFont="1" applyFill="1" applyBorder="1" applyAlignment="1">
      <alignment vertical="center" wrapText="1"/>
    </xf>
    <xf numFmtId="3" fontId="4" fillId="24" borderId="10" xfId="44" applyNumberFormat="1" applyFont="1" applyFill="1" applyBorder="1" applyAlignment="1">
      <alignment horizontal="right" vertical="center" wrapText="1"/>
    </xf>
    <xf numFmtId="165" fontId="4" fillId="24" borderId="10" xfId="44" applyNumberFormat="1" applyFont="1" applyFill="1" applyBorder="1" applyAlignment="1">
      <alignment vertical="center" wrapText="1"/>
    </xf>
    <xf numFmtId="164" fontId="4" fillId="24" borderId="0" xfId="44" applyNumberFormat="1" applyFont="1" applyFill="1" applyAlignment="1">
      <alignment/>
    </xf>
    <xf numFmtId="0" fontId="4" fillId="8" borderId="10" xfId="58" applyFont="1" applyFill="1" applyBorder="1" applyAlignment="1">
      <alignment horizontal="center" vertical="center" wrapText="1"/>
      <protection/>
    </xf>
    <xf numFmtId="165" fontId="4" fillId="8" borderId="10" xfId="44" applyNumberFormat="1" applyFont="1" applyFill="1" applyBorder="1" applyAlignment="1">
      <alignment horizontal="center" vertical="center" wrapText="1"/>
    </xf>
    <xf numFmtId="0" fontId="11" fillId="24" borderId="0" xfId="58" applyFont="1" applyFill="1" applyBorder="1" applyAlignment="1">
      <alignment horizontal="justify" wrapText="1"/>
      <protection/>
    </xf>
    <xf numFmtId="0" fontId="11" fillId="24" borderId="0" xfId="58" applyFont="1" applyFill="1">
      <alignment/>
      <protection/>
    </xf>
    <xf numFmtId="0" fontId="2" fillId="24" borderId="11"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13"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4" xfId="58" applyFont="1" applyFill="1" applyBorder="1" applyAlignment="1">
      <alignment horizontal="center" vertical="center" wrapText="1"/>
      <protection/>
    </xf>
    <xf numFmtId="0" fontId="2" fillId="24" borderId="15" xfId="58" applyFont="1" applyFill="1" applyBorder="1" applyAlignment="1">
      <alignment horizontal="center" vertical="center" wrapText="1"/>
      <protection/>
    </xf>
    <xf numFmtId="0" fontId="2" fillId="24" borderId="10" xfId="58" applyFont="1" applyFill="1" applyBorder="1" applyAlignment="1">
      <alignment horizontal="center" vertical="center" wrapText="1"/>
      <protection/>
    </xf>
    <xf numFmtId="0" fontId="4" fillId="24" borderId="10" xfId="0" applyFont="1" applyFill="1" applyBorder="1" applyAlignment="1">
      <alignment horizontal="center" vertical="center"/>
    </xf>
    <xf numFmtId="0" fontId="11" fillId="24" borderId="16" xfId="58" applyFont="1" applyFill="1" applyBorder="1" applyAlignment="1">
      <alignment horizontal="justify" wrapText="1"/>
      <protection/>
    </xf>
    <xf numFmtId="0" fontId="3" fillId="24" borderId="0" xfId="58" applyNumberFormat="1" applyFont="1" applyFill="1" applyAlignment="1">
      <alignment horizontal="center" vertical="center"/>
      <protection/>
    </xf>
    <xf numFmtId="0" fontId="10" fillId="24" borderId="0" xfId="58" applyFont="1" applyFill="1" applyAlignment="1">
      <alignment horizontal="center" vertical="center" wrapText="1"/>
      <protection/>
    </xf>
    <xf numFmtId="0" fontId="5" fillId="24" borderId="17" xfId="58" applyFont="1" applyFill="1" applyBorder="1" applyAlignment="1">
      <alignment horizontal="center" vertical="center"/>
      <protection/>
    </xf>
    <xf numFmtId="0" fontId="2" fillId="24" borderId="11" xfId="58" applyFont="1" applyFill="1" applyBorder="1" applyAlignment="1">
      <alignment horizontal="center" vertical="center" wrapText="1"/>
      <protection/>
    </xf>
    <xf numFmtId="0" fontId="2" fillId="24" borderId="12" xfId="58" applyFont="1" applyFill="1" applyBorder="1" applyAlignment="1">
      <alignment horizontal="center" vertical="center" wrapText="1"/>
      <protection/>
    </xf>
    <xf numFmtId="0" fontId="2" fillId="24" borderId="13" xfId="58" applyFont="1"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79"/>
  <sheetViews>
    <sheetView tabSelected="1" zoomScale="130" zoomScaleNormal="130" zoomScalePageLayoutView="0" workbookViewId="0" topLeftCell="A1">
      <selection activeCell="H23" sqref="H23"/>
    </sheetView>
  </sheetViews>
  <sheetFormatPr defaultColWidth="9.140625" defaultRowHeight="12.75"/>
  <cols>
    <col min="1" max="1" width="5.7109375" style="6" customWidth="1"/>
    <col min="2" max="2" width="35.7109375" style="6" customWidth="1"/>
    <col min="3" max="10" width="9.421875" style="6" customWidth="1"/>
    <col min="11" max="11" width="9.421875" style="45" customWidth="1"/>
    <col min="12" max="12" width="19.421875" style="6" customWidth="1"/>
    <col min="13" max="13" width="1.57421875" style="6" hidden="1" customWidth="1"/>
    <col min="14" max="16384" width="9.140625" style="6" customWidth="1"/>
  </cols>
  <sheetData>
    <row r="1" spans="1:13" ht="24.75" customHeight="1">
      <c r="A1" s="61" t="s">
        <v>53</v>
      </c>
      <c r="B1" s="61"/>
      <c r="C1" s="61"/>
      <c r="D1" s="61"/>
      <c r="E1" s="61"/>
      <c r="F1" s="61"/>
      <c r="G1" s="61"/>
      <c r="H1" s="61"/>
      <c r="I1" s="61"/>
      <c r="J1" s="61"/>
      <c r="K1" s="61"/>
      <c r="L1" s="61"/>
      <c r="M1" s="5"/>
    </row>
    <row r="2" spans="1:13" ht="19.5" customHeight="1">
      <c r="A2" s="62" t="s">
        <v>76</v>
      </c>
      <c r="B2" s="62"/>
      <c r="C2" s="62"/>
      <c r="D2" s="62"/>
      <c r="E2" s="62"/>
      <c r="F2" s="62"/>
      <c r="G2" s="62"/>
      <c r="H2" s="62"/>
      <c r="I2" s="62"/>
      <c r="J2" s="62"/>
      <c r="K2" s="62"/>
      <c r="L2" s="62"/>
      <c r="M2" s="7"/>
    </row>
    <row r="3" spans="1:13" ht="22.5" customHeight="1">
      <c r="A3" s="2"/>
      <c r="B3" s="2"/>
      <c r="C3" s="2"/>
      <c r="D3" s="2"/>
      <c r="E3" s="2"/>
      <c r="F3" s="2"/>
      <c r="G3" s="2"/>
      <c r="H3" s="2"/>
      <c r="I3" s="63" t="s">
        <v>24</v>
      </c>
      <c r="J3" s="63"/>
      <c r="K3" s="63"/>
      <c r="L3" s="63"/>
      <c r="M3" s="8"/>
    </row>
    <row r="4" spans="1:13" s="1" customFormat="1" ht="35.25" customHeight="1">
      <c r="A4" s="58" t="s">
        <v>0</v>
      </c>
      <c r="B4" s="64" t="s">
        <v>1</v>
      </c>
      <c r="C4" s="53" t="s">
        <v>6</v>
      </c>
      <c r="D4" s="58" t="s">
        <v>56</v>
      </c>
      <c r="E4" s="58"/>
      <c r="F4" s="58"/>
      <c r="G4" s="53" t="s">
        <v>16</v>
      </c>
      <c r="H4" s="53" t="s">
        <v>17</v>
      </c>
      <c r="I4" s="58" t="s">
        <v>74</v>
      </c>
      <c r="J4" s="59"/>
      <c r="K4" s="59"/>
      <c r="L4" s="50" t="s">
        <v>42</v>
      </c>
      <c r="M4" s="50" t="s">
        <v>42</v>
      </c>
    </row>
    <row r="5" spans="1:13" s="1" customFormat="1" ht="28.5" customHeight="1">
      <c r="A5" s="58"/>
      <c r="B5" s="65"/>
      <c r="C5" s="53"/>
      <c r="D5" s="53" t="s">
        <v>2</v>
      </c>
      <c r="E5" s="53" t="s">
        <v>41</v>
      </c>
      <c r="F5" s="53"/>
      <c r="G5" s="53"/>
      <c r="H5" s="53"/>
      <c r="I5" s="54" t="s">
        <v>2</v>
      </c>
      <c r="J5" s="56" t="s">
        <v>41</v>
      </c>
      <c r="K5" s="57"/>
      <c r="L5" s="51"/>
      <c r="M5" s="51"/>
    </row>
    <row r="6" spans="1:13" s="1" customFormat="1" ht="53.25" customHeight="1">
      <c r="A6" s="58"/>
      <c r="B6" s="66"/>
      <c r="C6" s="53"/>
      <c r="D6" s="53"/>
      <c r="E6" s="4" t="s">
        <v>55</v>
      </c>
      <c r="F6" s="4" t="s">
        <v>21</v>
      </c>
      <c r="G6" s="53"/>
      <c r="H6" s="53"/>
      <c r="I6" s="55"/>
      <c r="J6" s="3" t="s">
        <v>19</v>
      </c>
      <c r="K6" s="10" t="s">
        <v>20</v>
      </c>
      <c r="L6" s="52"/>
      <c r="M6" s="52"/>
    </row>
    <row r="7" spans="1:13" s="2" customFormat="1" ht="18" customHeight="1">
      <c r="A7" s="46">
        <v>1</v>
      </c>
      <c r="B7" s="46">
        <v>2</v>
      </c>
      <c r="C7" s="46">
        <v>3</v>
      </c>
      <c r="D7" s="46">
        <v>3</v>
      </c>
      <c r="E7" s="46">
        <v>4</v>
      </c>
      <c r="F7" s="46">
        <v>5</v>
      </c>
      <c r="G7" s="46">
        <v>6</v>
      </c>
      <c r="H7" s="46">
        <v>7</v>
      </c>
      <c r="I7" s="46">
        <v>8</v>
      </c>
      <c r="J7" s="46">
        <v>9</v>
      </c>
      <c r="K7" s="47">
        <v>10</v>
      </c>
      <c r="L7" s="46">
        <v>11</v>
      </c>
      <c r="M7" s="11">
        <v>12</v>
      </c>
    </row>
    <row r="8" spans="1:13" s="18" customFormat="1" ht="21" customHeight="1">
      <c r="A8" s="13"/>
      <c r="B8" s="13" t="s">
        <v>18</v>
      </c>
      <c r="C8" s="14"/>
      <c r="D8" s="15">
        <f>E8+F8</f>
        <v>72</v>
      </c>
      <c r="E8" s="16">
        <v>29</v>
      </c>
      <c r="F8" s="16">
        <v>43</v>
      </c>
      <c r="G8" s="16">
        <v>5</v>
      </c>
      <c r="H8" s="16">
        <v>69</v>
      </c>
      <c r="I8" s="16">
        <f>K8+J8</f>
        <v>51999.695</v>
      </c>
      <c r="J8" s="16">
        <f>SUM(J9,J15,J21,J27,J33,J39,J45,J51,J57)</f>
        <v>26199.5</v>
      </c>
      <c r="K8" s="16">
        <f>SUM(K9,K15,K21,K27,K33,K39,K45,K51,K57,K63,K64,K65,K66)</f>
        <v>25800.195</v>
      </c>
      <c r="L8" s="17"/>
      <c r="M8" s="17">
        <f>-L8</f>
        <v>0</v>
      </c>
    </row>
    <row r="9" spans="1:13" s="18" customFormat="1" ht="18.75" customHeight="1">
      <c r="A9" s="19" t="s">
        <v>7</v>
      </c>
      <c r="B9" s="20" t="s">
        <v>64</v>
      </c>
      <c r="C9" s="20"/>
      <c r="D9" s="15">
        <f>E9+F9</f>
        <v>0</v>
      </c>
      <c r="E9" s="16">
        <v>0</v>
      </c>
      <c r="F9" s="16">
        <v>0</v>
      </c>
      <c r="G9" s="16">
        <v>2</v>
      </c>
      <c r="H9" s="16">
        <v>0</v>
      </c>
      <c r="I9" s="16">
        <f>SUM(I10:I14)</f>
        <v>1679.2259999999999</v>
      </c>
      <c r="J9" s="16">
        <f>SUM(J10:J14)</f>
        <v>1332.6</v>
      </c>
      <c r="K9" s="16">
        <f>SUM(K10:K14)</f>
        <v>346.626</v>
      </c>
      <c r="L9" s="21"/>
      <c r="M9" s="21"/>
    </row>
    <row r="10" spans="1:13" s="26" customFormat="1" ht="15.75" customHeight="1">
      <c r="A10" s="22">
        <v>1</v>
      </c>
      <c r="B10" s="23" t="s">
        <v>22</v>
      </c>
      <c r="C10" s="23"/>
      <c r="D10" s="24"/>
      <c r="E10" s="25"/>
      <c r="F10" s="25"/>
      <c r="G10" s="25"/>
      <c r="H10" s="25"/>
      <c r="I10" s="12">
        <f>J10+K10</f>
        <v>1332.6</v>
      </c>
      <c r="J10" s="12">
        <v>1332.6</v>
      </c>
      <c r="K10" s="12">
        <v>0</v>
      </c>
      <c r="L10" s="22"/>
      <c r="M10" s="22" t="s">
        <v>70</v>
      </c>
    </row>
    <row r="11" spans="1:13" s="26" customFormat="1" ht="30">
      <c r="A11" s="22">
        <v>2</v>
      </c>
      <c r="B11" s="23" t="s">
        <v>57</v>
      </c>
      <c r="C11" s="23"/>
      <c r="D11" s="24"/>
      <c r="E11" s="27"/>
      <c r="F11" s="28"/>
      <c r="G11" s="28"/>
      <c r="H11" s="28"/>
      <c r="I11" s="12">
        <f aca="true" t="shared" si="0" ref="I11:I62">J11+K11</f>
        <v>10</v>
      </c>
      <c r="J11" s="28"/>
      <c r="K11" s="12">
        <v>10</v>
      </c>
      <c r="L11" s="22" t="s">
        <v>44</v>
      </c>
      <c r="M11" s="22"/>
    </row>
    <row r="12" spans="1:13" s="26" customFormat="1" ht="30">
      <c r="A12" s="9">
        <v>3</v>
      </c>
      <c r="B12" s="23" t="s">
        <v>23</v>
      </c>
      <c r="C12" s="23"/>
      <c r="D12" s="24"/>
      <c r="E12" s="28"/>
      <c r="F12" s="28"/>
      <c r="G12" s="28"/>
      <c r="H12" s="28"/>
      <c r="I12" s="12">
        <f t="shared" si="0"/>
        <v>230</v>
      </c>
      <c r="J12" s="28"/>
      <c r="K12" s="12">
        <v>230</v>
      </c>
      <c r="L12" s="11" t="s">
        <v>43</v>
      </c>
      <c r="M12" s="11"/>
    </row>
    <row r="13" spans="1:13" s="26" customFormat="1" ht="30">
      <c r="A13" s="22">
        <v>4</v>
      </c>
      <c r="B13" s="23" t="s">
        <v>60</v>
      </c>
      <c r="C13" s="23"/>
      <c r="D13" s="24"/>
      <c r="E13" s="28"/>
      <c r="F13" s="28"/>
      <c r="G13" s="28"/>
      <c r="H13" s="28"/>
      <c r="I13" s="12">
        <f t="shared" si="0"/>
        <v>90</v>
      </c>
      <c r="J13" s="28"/>
      <c r="K13" s="12">
        <v>90</v>
      </c>
      <c r="L13" s="22" t="s">
        <v>44</v>
      </c>
      <c r="M13" s="22"/>
    </row>
    <row r="14" spans="1:13" s="26" customFormat="1" ht="45">
      <c r="A14" s="9">
        <v>5</v>
      </c>
      <c r="B14" s="23" t="s">
        <v>58</v>
      </c>
      <c r="C14" s="23"/>
      <c r="D14" s="24"/>
      <c r="E14" s="28"/>
      <c r="F14" s="28"/>
      <c r="G14" s="28"/>
      <c r="H14" s="28"/>
      <c r="I14" s="12">
        <f t="shared" si="0"/>
        <v>16.625999999999998</v>
      </c>
      <c r="J14" s="28"/>
      <c r="K14" s="12">
        <v>16.625999999999998</v>
      </c>
      <c r="L14" s="22" t="s">
        <v>44</v>
      </c>
      <c r="M14" s="22"/>
    </row>
    <row r="15" spans="1:13" s="18" customFormat="1" ht="18.75" customHeight="1">
      <c r="A15" s="19" t="s">
        <v>8</v>
      </c>
      <c r="B15" s="20" t="s">
        <v>25</v>
      </c>
      <c r="C15" s="20"/>
      <c r="D15" s="15">
        <f>E15+F15</f>
        <v>6</v>
      </c>
      <c r="E15" s="16">
        <v>1</v>
      </c>
      <c r="F15" s="16">
        <v>5</v>
      </c>
      <c r="G15" s="16">
        <v>1</v>
      </c>
      <c r="H15" s="16">
        <v>17</v>
      </c>
      <c r="I15" s="16">
        <f>SUM(I16:I20)</f>
        <v>7388.4529999999995</v>
      </c>
      <c r="J15" s="16">
        <f>SUM(J16:J20)</f>
        <v>3355.2999999999997</v>
      </c>
      <c r="K15" s="16">
        <f>SUM(K16:K20)</f>
        <v>4033.153</v>
      </c>
      <c r="L15" s="21"/>
      <c r="M15" s="21"/>
    </row>
    <row r="16" spans="1:13" s="26" customFormat="1" ht="15.75" customHeight="1">
      <c r="A16" s="22">
        <v>1</v>
      </c>
      <c r="B16" s="23" t="s">
        <v>22</v>
      </c>
      <c r="C16" s="23"/>
      <c r="D16" s="24"/>
      <c r="E16" s="25"/>
      <c r="F16" s="25"/>
      <c r="G16" s="25"/>
      <c r="H16" s="25"/>
      <c r="I16" s="12">
        <f t="shared" si="0"/>
        <v>3355.2999999999997</v>
      </c>
      <c r="J16" s="12">
        <v>3355.2999999999997</v>
      </c>
      <c r="K16" s="12">
        <v>0</v>
      </c>
      <c r="L16" s="22"/>
      <c r="M16" s="22" t="s">
        <v>71</v>
      </c>
    </row>
    <row r="17" spans="1:13" s="26" customFormat="1" ht="30">
      <c r="A17" s="22">
        <v>2</v>
      </c>
      <c r="B17" s="23" t="s">
        <v>57</v>
      </c>
      <c r="C17" s="23"/>
      <c r="D17" s="24"/>
      <c r="E17" s="28"/>
      <c r="F17" s="28"/>
      <c r="G17" s="28"/>
      <c r="H17" s="28"/>
      <c r="I17" s="12">
        <f t="shared" si="0"/>
        <v>120</v>
      </c>
      <c r="J17" s="29">
        <v>0</v>
      </c>
      <c r="K17" s="12">
        <v>120</v>
      </c>
      <c r="L17" s="22" t="s">
        <v>47</v>
      </c>
      <c r="M17" s="22"/>
    </row>
    <row r="18" spans="1:13" ht="30">
      <c r="A18" s="9">
        <v>3</v>
      </c>
      <c r="B18" s="23" t="s">
        <v>23</v>
      </c>
      <c r="C18" s="30"/>
      <c r="D18" s="31"/>
      <c r="E18" s="12"/>
      <c r="F18" s="12"/>
      <c r="G18" s="12"/>
      <c r="H18" s="12"/>
      <c r="I18" s="12">
        <f t="shared" si="0"/>
        <v>2760</v>
      </c>
      <c r="J18" s="12">
        <v>0</v>
      </c>
      <c r="K18" s="12">
        <v>2760</v>
      </c>
      <c r="L18" s="11" t="s">
        <v>43</v>
      </c>
      <c r="M18" s="11"/>
    </row>
    <row r="19" spans="1:13" s="26" customFormat="1" ht="30">
      <c r="A19" s="22">
        <v>4</v>
      </c>
      <c r="B19" s="23" t="s">
        <v>60</v>
      </c>
      <c r="C19" s="23"/>
      <c r="D19" s="24"/>
      <c r="E19" s="28"/>
      <c r="F19" s="28"/>
      <c r="G19" s="28"/>
      <c r="H19" s="28"/>
      <c r="I19" s="12">
        <f t="shared" si="0"/>
        <v>1080</v>
      </c>
      <c r="J19" s="28"/>
      <c r="K19" s="12">
        <v>1080</v>
      </c>
      <c r="L19" s="22" t="s">
        <v>47</v>
      </c>
      <c r="M19" s="22"/>
    </row>
    <row r="20" spans="1:13" s="26" customFormat="1" ht="45">
      <c r="A20" s="9">
        <v>5</v>
      </c>
      <c r="B20" s="23" t="s">
        <v>58</v>
      </c>
      <c r="C20" s="23"/>
      <c r="D20" s="24"/>
      <c r="E20" s="28"/>
      <c r="F20" s="28"/>
      <c r="G20" s="28"/>
      <c r="H20" s="28"/>
      <c r="I20" s="12">
        <f t="shared" si="0"/>
        <v>73.15299999999999</v>
      </c>
      <c r="J20" s="29">
        <v>0</v>
      </c>
      <c r="K20" s="12">
        <v>73.15299999999999</v>
      </c>
      <c r="L20" s="22" t="s">
        <v>47</v>
      </c>
      <c r="M20" s="22"/>
    </row>
    <row r="21" spans="1:13" s="18" customFormat="1" ht="18.75" customHeight="1">
      <c r="A21" s="19" t="s">
        <v>9</v>
      </c>
      <c r="B21" s="20" t="s">
        <v>5</v>
      </c>
      <c r="C21" s="20"/>
      <c r="D21" s="15">
        <f>E21+F21</f>
        <v>10</v>
      </c>
      <c r="E21" s="16">
        <v>5</v>
      </c>
      <c r="F21" s="16">
        <v>5</v>
      </c>
      <c r="G21" s="16">
        <v>1</v>
      </c>
      <c r="H21" s="16">
        <v>14</v>
      </c>
      <c r="I21" s="16">
        <f>SUM(I22:I26)</f>
        <v>8680.242999999999</v>
      </c>
      <c r="J21" s="16">
        <f>SUM(J22:J26)</f>
        <v>4469.299999999999</v>
      </c>
      <c r="K21" s="16">
        <f>SUM(K22:K26)</f>
        <v>4210.943</v>
      </c>
      <c r="L21" s="21"/>
      <c r="M21" s="21"/>
    </row>
    <row r="22" spans="1:13" s="26" customFormat="1" ht="15.75" customHeight="1">
      <c r="A22" s="22">
        <v>1</v>
      </c>
      <c r="B22" s="23" t="s">
        <v>22</v>
      </c>
      <c r="C22" s="23"/>
      <c r="D22" s="24"/>
      <c r="E22" s="25"/>
      <c r="F22" s="25"/>
      <c r="G22" s="25"/>
      <c r="H22" s="25"/>
      <c r="I22" s="12">
        <f t="shared" si="0"/>
        <v>4469.299999999999</v>
      </c>
      <c r="J22" s="12">
        <v>4469.299999999999</v>
      </c>
      <c r="K22" s="12">
        <v>0</v>
      </c>
      <c r="L22" s="22"/>
      <c r="M22" s="22" t="s">
        <v>72</v>
      </c>
    </row>
    <row r="23" spans="1:13" s="26" customFormat="1" ht="30">
      <c r="A23" s="22">
        <v>2</v>
      </c>
      <c r="B23" s="23" t="s">
        <v>57</v>
      </c>
      <c r="C23" s="23"/>
      <c r="D23" s="24"/>
      <c r="E23" s="28"/>
      <c r="F23" s="28"/>
      <c r="G23" s="28"/>
      <c r="H23" s="28"/>
      <c r="I23" s="12">
        <f t="shared" si="0"/>
        <v>125</v>
      </c>
      <c r="J23" s="28"/>
      <c r="K23" s="12">
        <v>125</v>
      </c>
      <c r="L23" s="22" t="s">
        <v>48</v>
      </c>
      <c r="M23" s="22"/>
    </row>
    <row r="24" spans="1:13" ht="30">
      <c r="A24" s="9">
        <v>3</v>
      </c>
      <c r="B24" s="23" t="s">
        <v>23</v>
      </c>
      <c r="C24" s="30"/>
      <c r="D24" s="31"/>
      <c r="E24" s="12"/>
      <c r="F24" s="12"/>
      <c r="G24" s="12"/>
      <c r="H24" s="12"/>
      <c r="I24" s="12">
        <f t="shared" si="0"/>
        <v>2875</v>
      </c>
      <c r="J24" s="12"/>
      <c r="K24" s="12">
        <v>2875</v>
      </c>
      <c r="L24" s="11" t="s">
        <v>43</v>
      </c>
      <c r="M24" s="11"/>
    </row>
    <row r="25" spans="1:13" s="26" customFormat="1" ht="30">
      <c r="A25" s="22">
        <v>4</v>
      </c>
      <c r="B25" s="23" t="s">
        <v>60</v>
      </c>
      <c r="C25" s="23"/>
      <c r="D25" s="24"/>
      <c r="E25" s="28"/>
      <c r="F25" s="28"/>
      <c r="G25" s="28"/>
      <c r="H25" s="28"/>
      <c r="I25" s="12">
        <f t="shared" si="0"/>
        <v>1125</v>
      </c>
      <c r="J25" s="28"/>
      <c r="K25" s="12">
        <v>1125</v>
      </c>
      <c r="L25" s="22" t="s">
        <v>48</v>
      </c>
      <c r="M25" s="22"/>
    </row>
    <row r="26" spans="1:13" s="26" customFormat="1" ht="45">
      <c r="A26" s="9">
        <v>5</v>
      </c>
      <c r="B26" s="23" t="s">
        <v>58</v>
      </c>
      <c r="C26" s="23"/>
      <c r="D26" s="24"/>
      <c r="E26" s="28"/>
      <c r="F26" s="28"/>
      <c r="G26" s="28"/>
      <c r="H26" s="28"/>
      <c r="I26" s="12">
        <f t="shared" si="0"/>
        <v>85.943</v>
      </c>
      <c r="J26" s="28"/>
      <c r="K26" s="12">
        <v>85.943</v>
      </c>
      <c r="L26" s="22" t="s">
        <v>48</v>
      </c>
      <c r="M26" s="22"/>
    </row>
    <row r="27" spans="1:13" s="18" customFormat="1" ht="21.75" customHeight="1">
      <c r="A27" s="19" t="s">
        <v>10</v>
      </c>
      <c r="B27" s="20" t="s">
        <v>65</v>
      </c>
      <c r="C27" s="20"/>
      <c r="D27" s="15">
        <f>E27+F27</f>
        <v>17</v>
      </c>
      <c r="E27" s="16">
        <v>8</v>
      </c>
      <c r="F27" s="16">
        <v>9</v>
      </c>
      <c r="G27" s="16">
        <v>1</v>
      </c>
      <c r="H27" s="16">
        <v>10</v>
      </c>
      <c r="I27" s="16">
        <f>SUM(I28:I32)</f>
        <v>9163.023</v>
      </c>
      <c r="J27" s="16">
        <f>SUM(J28:J32)</f>
        <v>4452.3</v>
      </c>
      <c r="K27" s="16">
        <f>SUM(K28:K32)</f>
        <v>4710.723</v>
      </c>
      <c r="L27" s="21"/>
      <c r="M27" s="21"/>
    </row>
    <row r="28" spans="1:13" s="26" customFormat="1" ht="15.75" customHeight="1">
      <c r="A28" s="22">
        <v>1</v>
      </c>
      <c r="B28" s="23" t="s">
        <v>22</v>
      </c>
      <c r="C28" s="23"/>
      <c r="D28" s="24"/>
      <c r="E28" s="25"/>
      <c r="F28" s="25"/>
      <c r="G28" s="25"/>
      <c r="H28" s="25"/>
      <c r="I28" s="12">
        <f t="shared" si="0"/>
        <v>4452.3</v>
      </c>
      <c r="J28" s="12">
        <v>4452.3</v>
      </c>
      <c r="K28" s="12">
        <v>0</v>
      </c>
      <c r="L28" s="22"/>
      <c r="M28" s="22"/>
    </row>
    <row r="29" spans="1:13" s="26" customFormat="1" ht="30">
      <c r="A29" s="22">
        <v>2</v>
      </c>
      <c r="B29" s="23" t="s">
        <v>57</v>
      </c>
      <c r="C29" s="23"/>
      <c r="D29" s="24"/>
      <c r="E29" s="28"/>
      <c r="F29" s="28"/>
      <c r="G29" s="28"/>
      <c r="H29" s="28"/>
      <c r="I29" s="12">
        <f t="shared" si="0"/>
        <v>140</v>
      </c>
      <c r="J29" s="29">
        <v>0</v>
      </c>
      <c r="K29" s="12">
        <v>140</v>
      </c>
      <c r="L29" s="22" t="s">
        <v>49</v>
      </c>
      <c r="M29" s="22"/>
    </row>
    <row r="30" spans="1:13" ht="30">
      <c r="A30" s="9">
        <v>3</v>
      </c>
      <c r="B30" s="23" t="s">
        <v>23</v>
      </c>
      <c r="C30" s="30"/>
      <c r="D30" s="31"/>
      <c r="E30" s="12"/>
      <c r="F30" s="12"/>
      <c r="G30" s="12"/>
      <c r="H30" s="12"/>
      <c r="I30" s="12">
        <f t="shared" si="0"/>
        <v>3220</v>
      </c>
      <c r="J30" s="12">
        <v>0</v>
      </c>
      <c r="K30" s="12">
        <v>3220</v>
      </c>
      <c r="L30" s="11" t="s">
        <v>43</v>
      </c>
      <c r="M30" s="11"/>
    </row>
    <row r="31" spans="1:13" s="26" customFormat="1" ht="30">
      <c r="A31" s="22">
        <v>4</v>
      </c>
      <c r="B31" s="23" t="s">
        <v>60</v>
      </c>
      <c r="C31" s="23"/>
      <c r="D31" s="24"/>
      <c r="E31" s="28"/>
      <c r="F31" s="28"/>
      <c r="G31" s="28"/>
      <c r="H31" s="28"/>
      <c r="I31" s="12">
        <f t="shared" si="0"/>
        <v>1260</v>
      </c>
      <c r="J31" s="28"/>
      <c r="K31" s="12">
        <v>1260</v>
      </c>
      <c r="L31" s="22" t="s">
        <v>49</v>
      </c>
      <c r="M31" s="22"/>
    </row>
    <row r="32" spans="1:13" s="26" customFormat="1" ht="45">
      <c r="A32" s="9">
        <v>5</v>
      </c>
      <c r="B32" s="23" t="s">
        <v>58</v>
      </c>
      <c r="C32" s="23"/>
      <c r="D32" s="24"/>
      <c r="E32" s="28"/>
      <c r="F32" s="28"/>
      <c r="G32" s="28"/>
      <c r="H32" s="28"/>
      <c r="I32" s="12">
        <f t="shared" si="0"/>
        <v>90.723</v>
      </c>
      <c r="J32" s="29">
        <v>0</v>
      </c>
      <c r="K32" s="12">
        <v>90.723</v>
      </c>
      <c r="L32" s="22" t="s">
        <v>49</v>
      </c>
      <c r="M32" s="22"/>
    </row>
    <row r="33" spans="1:13" s="18" customFormat="1" ht="21.75" customHeight="1">
      <c r="A33" s="19" t="s">
        <v>11</v>
      </c>
      <c r="B33" s="20" t="s">
        <v>66</v>
      </c>
      <c r="C33" s="20"/>
      <c r="D33" s="15">
        <f>E33+F33</f>
        <v>3</v>
      </c>
      <c r="E33" s="16">
        <v>1</v>
      </c>
      <c r="F33" s="16">
        <v>2</v>
      </c>
      <c r="G33" s="16">
        <v>0</v>
      </c>
      <c r="H33" s="16">
        <v>15</v>
      </c>
      <c r="I33" s="16">
        <f>SUM(I34:I38)</f>
        <v>6455.92</v>
      </c>
      <c r="J33" s="16">
        <f>SUM(J34:J38)</f>
        <v>3422</v>
      </c>
      <c r="K33" s="16">
        <f>SUM(K34:K38)</f>
        <v>3033.92</v>
      </c>
      <c r="L33" s="21"/>
      <c r="M33" s="21"/>
    </row>
    <row r="34" spans="1:13" s="26" customFormat="1" ht="15.75" customHeight="1">
      <c r="A34" s="22">
        <v>1</v>
      </c>
      <c r="B34" s="23" t="s">
        <v>22</v>
      </c>
      <c r="C34" s="23"/>
      <c r="D34" s="24"/>
      <c r="E34" s="25"/>
      <c r="F34" s="25"/>
      <c r="G34" s="25"/>
      <c r="H34" s="25"/>
      <c r="I34" s="12">
        <f t="shared" si="0"/>
        <v>3422</v>
      </c>
      <c r="J34" s="12">
        <v>3422</v>
      </c>
      <c r="K34" s="12">
        <v>0</v>
      </c>
      <c r="L34" s="22"/>
      <c r="M34" s="22" t="s">
        <v>73</v>
      </c>
    </row>
    <row r="35" spans="1:13" s="26" customFormat="1" ht="30">
      <c r="A35" s="22">
        <v>2</v>
      </c>
      <c r="B35" s="23" t="s">
        <v>57</v>
      </c>
      <c r="C35" s="23"/>
      <c r="D35" s="24"/>
      <c r="E35" s="28"/>
      <c r="F35" s="28"/>
      <c r="G35" s="28"/>
      <c r="H35" s="28"/>
      <c r="I35" s="12">
        <f t="shared" si="0"/>
        <v>90</v>
      </c>
      <c r="J35" s="29">
        <v>0</v>
      </c>
      <c r="K35" s="12">
        <v>90</v>
      </c>
      <c r="L35" s="22" t="s">
        <v>50</v>
      </c>
      <c r="M35" s="22"/>
    </row>
    <row r="36" spans="1:13" ht="30">
      <c r="A36" s="9">
        <v>3</v>
      </c>
      <c r="B36" s="23" t="s">
        <v>23</v>
      </c>
      <c r="C36" s="30"/>
      <c r="D36" s="31"/>
      <c r="E36" s="12"/>
      <c r="F36" s="12"/>
      <c r="G36" s="12"/>
      <c r="H36" s="12"/>
      <c r="I36" s="12">
        <f t="shared" si="0"/>
        <v>2070</v>
      </c>
      <c r="J36" s="12">
        <v>0</v>
      </c>
      <c r="K36" s="12">
        <v>2070</v>
      </c>
      <c r="L36" s="11" t="s">
        <v>43</v>
      </c>
      <c r="M36" s="11"/>
    </row>
    <row r="37" spans="1:13" s="26" customFormat="1" ht="30">
      <c r="A37" s="22">
        <v>4</v>
      </c>
      <c r="B37" s="23" t="s">
        <v>60</v>
      </c>
      <c r="C37" s="23"/>
      <c r="D37" s="24"/>
      <c r="E37" s="28"/>
      <c r="F37" s="28"/>
      <c r="G37" s="28"/>
      <c r="H37" s="28"/>
      <c r="I37" s="12">
        <f t="shared" si="0"/>
        <v>810</v>
      </c>
      <c r="J37" s="28"/>
      <c r="K37" s="12">
        <v>810</v>
      </c>
      <c r="L37" s="22" t="s">
        <v>50</v>
      </c>
      <c r="M37" s="22"/>
    </row>
    <row r="38" spans="1:13" s="26" customFormat="1" ht="45">
      <c r="A38" s="9">
        <v>5</v>
      </c>
      <c r="B38" s="23" t="s">
        <v>58</v>
      </c>
      <c r="C38" s="23"/>
      <c r="D38" s="24"/>
      <c r="E38" s="28"/>
      <c r="F38" s="28"/>
      <c r="G38" s="28"/>
      <c r="H38" s="28"/>
      <c r="I38" s="12">
        <f t="shared" si="0"/>
        <v>63.92</v>
      </c>
      <c r="J38" s="29">
        <v>0</v>
      </c>
      <c r="K38" s="12">
        <v>63.92</v>
      </c>
      <c r="L38" s="22" t="s">
        <v>50</v>
      </c>
      <c r="M38" s="22"/>
    </row>
    <row r="39" spans="1:13" s="18" customFormat="1" ht="21.75" customHeight="1">
      <c r="A39" s="19" t="s">
        <v>12</v>
      </c>
      <c r="B39" s="20" t="s">
        <v>3</v>
      </c>
      <c r="C39" s="20"/>
      <c r="D39" s="15">
        <f>E39+F39</f>
        <v>2</v>
      </c>
      <c r="E39" s="16">
        <v>0</v>
      </c>
      <c r="F39" s="16">
        <v>2</v>
      </c>
      <c r="G39" s="16">
        <v>0</v>
      </c>
      <c r="H39" s="16">
        <v>1</v>
      </c>
      <c r="I39" s="16">
        <f>SUM(I40:I44)</f>
        <v>963.54</v>
      </c>
      <c r="J39" s="16">
        <f>SUM(J40:J44)</f>
        <v>459</v>
      </c>
      <c r="K39" s="16">
        <f>SUM(K40:K44)</f>
        <v>504.54</v>
      </c>
      <c r="L39" s="21"/>
      <c r="M39" s="21"/>
    </row>
    <row r="40" spans="1:13" ht="15">
      <c r="A40" s="9">
        <v>1</v>
      </c>
      <c r="B40" s="23" t="s">
        <v>22</v>
      </c>
      <c r="C40" s="30"/>
      <c r="D40" s="31"/>
      <c r="E40" s="12"/>
      <c r="F40" s="12"/>
      <c r="G40" s="12"/>
      <c r="H40" s="12"/>
      <c r="I40" s="12">
        <f>J40+K40</f>
        <v>459</v>
      </c>
      <c r="J40" s="12">
        <v>459</v>
      </c>
      <c r="K40" s="12">
        <v>0</v>
      </c>
      <c r="L40" s="11"/>
      <c r="M40" s="11"/>
    </row>
    <row r="41" spans="1:13" s="26" customFormat="1" ht="30">
      <c r="A41" s="22">
        <v>2</v>
      </c>
      <c r="B41" s="23" t="s">
        <v>57</v>
      </c>
      <c r="C41" s="23"/>
      <c r="D41" s="24"/>
      <c r="E41" s="28"/>
      <c r="F41" s="28"/>
      <c r="G41" s="28"/>
      <c r="H41" s="28"/>
      <c r="I41" s="12">
        <f>J41+K41</f>
        <v>15</v>
      </c>
      <c r="J41" s="29">
        <v>0</v>
      </c>
      <c r="K41" s="12">
        <v>15</v>
      </c>
      <c r="L41" s="22" t="s">
        <v>45</v>
      </c>
      <c r="M41" s="22"/>
    </row>
    <row r="42" spans="1:13" ht="30">
      <c r="A42" s="9">
        <v>3</v>
      </c>
      <c r="B42" s="23" t="s">
        <v>23</v>
      </c>
      <c r="C42" s="30"/>
      <c r="D42" s="31"/>
      <c r="E42" s="12"/>
      <c r="F42" s="12"/>
      <c r="G42" s="12"/>
      <c r="H42" s="12"/>
      <c r="I42" s="12">
        <f>J42+K42</f>
        <v>345</v>
      </c>
      <c r="J42" s="12">
        <v>0</v>
      </c>
      <c r="K42" s="12">
        <v>345</v>
      </c>
      <c r="L42" s="11" t="s">
        <v>43</v>
      </c>
      <c r="M42" s="11"/>
    </row>
    <row r="43" spans="1:13" s="26" customFormat="1" ht="30">
      <c r="A43" s="22">
        <v>4</v>
      </c>
      <c r="B43" s="23" t="s">
        <v>60</v>
      </c>
      <c r="C43" s="23"/>
      <c r="D43" s="24"/>
      <c r="E43" s="28"/>
      <c r="F43" s="28"/>
      <c r="G43" s="28"/>
      <c r="H43" s="28"/>
      <c r="I43" s="12">
        <f>J43+K43</f>
        <v>135</v>
      </c>
      <c r="J43" s="28"/>
      <c r="K43" s="12">
        <v>135</v>
      </c>
      <c r="L43" s="22" t="s">
        <v>45</v>
      </c>
      <c r="M43" s="22"/>
    </row>
    <row r="44" spans="1:13" s="26" customFormat="1" ht="45">
      <c r="A44" s="9">
        <v>5</v>
      </c>
      <c r="B44" s="23" t="s">
        <v>58</v>
      </c>
      <c r="C44" s="23"/>
      <c r="D44" s="24"/>
      <c r="E44" s="28"/>
      <c r="F44" s="28"/>
      <c r="G44" s="28"/>
      <c r="H44" s="28"/>
      <c r="I44" s="12">
        <f>J44+K44</f>
        <v>9.540000000000001</v>
      </c>
      <c r="J44" s="29">
        <v>0</v>
      </c>
      <c r="K44" s="12">
        <v>9.540000000000001</v>
      </c>
      <c r="L44" s="22" t="s">
        <v>45</v>
      </c>
      <c r="M44" s="22"/>
    </row>
    <row r="45" spans="1:13" s="18" customFormat="1" ht="21.75" customHeight="1">
      <c r="A45" s="19" t="s">
        <v>13</v>
      </c>
      <c r="B45" s="20" t="s">
        <v>4</v>
      </c>
      <c r="C45" s="20"/>
      <c r="D45" s="15">
        <f>E45+F45</f>
        <v>10</v>
      </c>
      <c r="E45" s="16">
        <v>3</v>
      </c>
      <c r="F45" s="16">
        <v>7</v>
      </c>
      <c r="G45" s="16">
        <v>0</v>
      </c>
      <c r="H45" s="16">
        <v>12</v>
      </c>
      <c r="I45" s="16">
        <f>SUM(I46:I50)</f>
        <v>6950.82</v>
      </c>
      <c r="J45" s="16">
        <f>SUM(J46:J50)</f>
        <v>3252</v>
      </c>
      <c r="K45" s="16">
        <f>SUM(K46:K50)</f>
        <v>3698.82</v>
      </c>
      <c r="L45" s="3"/>
      <c r="M45" s="3"/>
    </row>
    <row r="46" spans="1:13" s="26" customFormat="1" ht="15.75" customHeight="1">
      <c r="A46" s="22">
        <v>1</v>
      </c>
      <c r="B46" s="23" t="s">
        <v>22</v>
      </c>
      <c r="C46" s="23"/>
      <c r="D46" s="24"/>
      <c r="E46" s="25"/>
      <c r="F46" s="25"/>
      <c r="G46" s="25"/>
      <c r="H46" s="25"/>
      <c r="I46" s="12">
        <f>J46+K46</f>
        <v>3252</v>
      </c>
      <c r="J46" s="12">
        <v>3252</v>
      </c>
      <c r="K46" s="12">
        <v>0</v>
      </c>
      <c r="L46" s="22"/>
      <c r="M46" s="22"/>
    </row>
    <row r="47" spans="1:13" s="26" customFormat="1" ht="30">
      <c r="A47" s="22">
        <v>2</v>
      </c>
      <c r="B47" s="23" t="s">
        <v>57</v>
      </c>
      <c r="C47" s="23"/>
      <c r="D47" s="24"/>
      <c r="E47" s="28"/>
      <c r="F47" s="28"/>
      <c r="G47" s="28"/>
      <c r="H47" s="28"/>
      <c r="I47" s="12">
        <f>J47+K47</f>
        <v>110</v>
      </c>
      <c r="J47" s="29">
        <v>0</v>
      </c>
      <c r="K47" s="12">
        <v>110</v>
      </c>
      <c r="L47" s="22" t="s">
        <v>46</v>
      </c>
      <c r="M47" s="22"/>
    </row>
    <row r="48" spans="1:13" ht="30">
      <c r="A48" s="9">
        <v>3</v>
      </c>
      <c r="B48" s="23" t="s">
        <v>23</v>
      </c>
      <c r="C48" s="30"/>
      <c r="D48" s="31"/>
      <c r="E48" s="12"/>
      <c r="F48" s="12"/>
      <c r="G48" s="12"/>
      <c r="H48" s="12"/>
      <c r="I48" s="12">
        <f>J48+K48</f>
        <v>2530</v>
      </c>
      <c r="J48" s="12">
        <v>0</v>
      </c>
      <c r="K48" s="12">
        <v>2530</v>
      </c>
      <c r="L48" s="11" t="s">
        <v>43</v>
      </c>
      <c r="M48" s="11"/>
    </row>
    <row r="49" spans="1:13" s="26" customFormat="1" ht="30">
      <c r="A49" s="22">
        <v>4</v>
      </c>
      <c r="B49" s="23" t="s">
        <v>60</v>
      </c>
      <c r="C49" s="23"/>
      <c r="D49" s="24"/>
      <c r="E49" s="28"/>
      <c r="F49" s="28"/>
      <c r="G49" s="28"/>
      <c r="H49" s="28"/>
      <c r="I49" s="12">
        <f>J49+K49</f>
        <v>990</v>
      </c>
      <c r="J49" s="28"/>
      <c r="K49" s="12">
        <v>990</v>
      </c>
      <c r="L49" s="22" t="s">
        <v>46</v>
      </c>
      <c r="M49" s="22"/>
    </row>
    <row r="50" spans="1:13" s="26" customFormat="1" ht="45">
      <c r="A50" s="9">
        <v>5</v>
      </c>
      <c r="B50" s="23" t="s">
        <v>58</v>
      </c>
      <c r="C50" s="23"/>
      <c r="D50" s="24"/>
      <c r="E50" s="28"/>
      <c r="F50" s="28"/>
      <c r="G50" s="28"/>
      <c r="H50" s="28"/>
      <c r="I50" s="12">
        <f>J50+K50</f>
        <v>68.82000000000001</v>
      </c>
      <c r="J50" s="29">
        <v>0</v>
      </c>
      <c r="K50" s="12">
        <v>68.82000000000001</v>
      </c>
      <c r="L50" s="22" t="s">
        <v>46</v>
      </c>
      <c r="M50" s="22"/>
    </row>
    <row r="51" spans="1:13" s="18" customFormat="1" ht="23.25" customHeight="1">
      <c r="A51" s="19" t="s">
        <v>14</v>
      </c>
      <c r="B51" s="20" t="s">
        <v>67</v>
      </c>
      <c r="C51" s="20"/>
      <c r="D51" s="15">
        <f>E51+F51</f>
        <v>13</v>
      </c>
      <c r="E51" s="16">
        <v>1</v>
      </c>
      <c r="F51" s="16">
        <v>12</v>
      </c>
      <c r="G51" s="16">
        <v>0</v>
      </c>
      <c r="H51" s="16">
        <v>0</v>
      </c>
      <c r="I51" s="16">
        <f>SUM(I52:I56)</f>
        <v>4911.63</v>
      </c>
      <c r="J51" s="16">
        <f>SUM(J52:J56)</f>
        <v>2703</v>
      </c>
      <c r="K51" s="16">
        <f>SUM(K52:K56)</f>
        <v>2208.63</v>
      </c>
      <c r="L51" s="3"/>
      <c r="M51" s="3"/>
    </row>
    <row r="52" spans="1:13" s="26" customFormat="1" ht="23.25" customHeight="1">
      <c r="A52" s="22">
        <v>1</v>
      </c>
      <c r="B52" s="23" t="s">
        <v>22</v>
      </c>
      <c r="C52" s="23"/>
      <c r="D52" s="24"/>
      <c r="E52" s="25"/>
      <c r="F52" s="25"/>
      <c r="G52" s="25"/>
      <c r="H52" s="25"/>
      <c r="I52" s="12">
        <f t="shared" si="0"/>
        <v>2703</v>
      </c>
      <c r="J52" s="12">
        <v>2703</v>
      </c>
      <c r="K52" s="12">
        <v>0</v>
      </c>
      <c r="L52" s="22"/>
      <c r="M52" s="22"/>
    </row>
    <row r="53" spans="1:13" s="26" customFormat="1" ht="45">
      <c r="A53" s="22">
        <v>2</v>
      </c>
      <c r="B53" s="23" t="s">
        <v>57</v>
      </c>
      <c r="C53" s="23"/>
      <c r="D53" s="24"/>
      <c r="E53" s="28"/>
      <c r="F53" s="28"/>
      <c r="G53" s="28"/>
      <c r="H53" s="28"/>
      <c r="I53" s="12">
        <f t="shared" si="0"/>
        <v>80</v>
      </c>
      <c r="J53" s="29">
        <v>0</v>
      </c>
      <c r="K53" s="12">
        <v>80</v>
      </c>
      <c r="L53" s="22" t="s">
        <v>51</v>
      </c>
      <c r="M53" s="22"/>
    </row>
    <row r="54" spans="1:13" ht="30">
      <c r="A54" s="9">
        <v>3</v>
      </c>
      <c r="B54" s="23" t="s">
        <v>23</v>
      </c>
      <c r="C54" s="30"/>
      <c r="D54" s="31"/>
      <c r="E54" s="12"/>
      <c r="F54" s="12"/>
      <c r="G54" s="12"/>
      <c r="H54" s="12"/>
      <c r="I54" s="12">
        <f t="shared" si="0"/>
        <v>1495</v>
      </c>
      <c r="J54" s="12">
        <v>0</v>
      </c>
      <c r="K54" s="12">
        <v>1495</v>
      </c>
      <c r="L54" s="11" t="s">
        <v>43</v>
      </c>
      <c r="M54" s="11"/>
    </row>
    <row r="55" spans="1:13" s="26" customFormat="1" ht="45">
      <c r="A55" s="22">
        <v>4</v>
      </c>
      <c r="B55" s="23" t="s">
        <v>60</v>
      </c>
      <c r="C55" s="23"/>
      <c r="D55" s="24"/>
      <c r="E55" s="28"/>
      <c r="F55" s="28"/>
      <c r="G55" s="28"/>
      <c r="H55" s="28"/>
      <c r="I55" s="12">
        <f t="shared" si="0"/>
        <v>585</v>
      </c>
      <c r="J55" s="28"/>
      <c r="K55" s="12">
        <v>585</v>
      </c>
      <c r="L55" s="22" t="s">
        <v>51</v>
      </c>
      <c r="M55" s="22"/>
    </row>
    <row r="56" spans="1:13" s="26" customFormat="1" ht="45">
      <c r="A56" s="9">
        <v>5</v>
      </c>
      <c r="B56" s="23" t="s">
        <v>58</v>
      </c>
      <c r="C56" s="23"/>
      <c r="D56" s="24"/>
      <c r="E56" s="28"/>
      <c r="F56" s="28"/>
      <c r="G56" s="28"/>
      <c r="H56" s="28"/>
      <c r="I56" s="12">
        <f t="shared" si="0"/>
        <v>48.63</v>
      </c>
      <c r="J56" s="29">
        <v>0</v>
      </c>
      <c r="K56" s="12">
        <v>48.63</v>
      </c>
      <c r="L56" s="22" t="s">
        <v>51</v>
      </c>
      <c r="M56" s="22"/>
    </row>
    <row r="57" spans="1:13" s="18" customFormat="1" ht="21.75" customHeight="1">
      <c r="A57" s="19" t="s">
        <v>15</v>
      </c>
      <c r="B57" s="20" t="s">
        <v>68</v>
      </c>
      <c r="C57" s="20"/>
      <c r="D57" s="15">
        <f>E57+F57</f>
        <v>11</v>
      </c>
      <c r="E57" s="16">
        <v>10</v>
      </c>
      <c r="F57" s="16">
        <v>1</v>
      </c>
      <c r="G57" s="16">
        <v>0</v>
      </c>
      <c r="H57" s="16">
        <v>0</v>
      </c>
      <c r="I57" s="16">
        <f>SUM(I58:I62)</f>
        <v>4629.84</v>
      </c>
      <c r="J57" s="16">
        <f>SUM(J58:J62)</f>
        <v>2754</v>
      </c>
      <c r="K57" s="16">
        <f>SUM(K58:K62)</f>
        <v>1875.84</v>
      </c>
      <c r="L57" s="3"/>
      <c r="M57" s="3"/>
    </row>
    <row r="58" spans="1:13" s="26" customFormat="1" ht="21.75" customHeight="1">
      <c r="A58" s="22">
        <v>1</v>
      </c>
      <c r="B58" s="23" t="s">
        <v>22</v>
      </c>
      <c r="C58" s="23"/>
      <c r="D58" s="24"/>
      <c r="E58" s="25"/>
      <c r="F58" s="25"/>
      <c r="G58" s="25"/>
      <c r="H58" s="25"/>
      <c r="I58" s="12">
        <f t="shared" si="0"/>
        <v>2754</v>
      </c>
      <c r="J58" s="12">
        <v>2754</v>
      </c>
      <c r="K58" s="12">
        <v>0</v>
      </c>
      <c r="L58" s="22"/>
      <c r="M58" s="22"/>
    </row>
    <row r="59" spans="1:13" s="26" customFormat="1" ht="30">
      <c r="A59" s="22">
        <v>2</v>
      </c>
      <c r="B59" s="23" t="s">
        <v>57</v>
      </c>
      <c r="C59" s="23"/>
      <c r="D59" s="24"/>
      <c r="E59" s="28"/>
      <c r="F59" s="28"/>
      <c r="G59" s="28"/>
      <c r="H59" s="28"/>
      <c r="I59" s="12">
        <f t="shared" si="0"/>
        <v>70</v>
      </c>
      <c r="J59" s="29">
        <v>0</v>
      </c>
      <c r="K59" s="12">
        <v>70</v>
      </c>
      <c r="L59" s="22" t="s">
        <v>52</v>
      </c>
      <c r="M59" s="22"/>
    </row>
    <row r="60" spans="1:13" ht="30">
      <c r="A60" s="9">
        <v>3</v>
      </c>
      <c r="B60" s="23" t="s">
        <v>23</v>
      </c>
      <c r="C60" s="30"/>
      <c r="D60" s="31"/>
      <c r="E60" s="12"/>
      <c r="F60" s="12"/>
      <c r="G60" s="12"/>
      <c r="H60" s="12"/>
      <c r="I60" s="12">
        <f t="shared" si="0"/>
        <v>1265</v>
      </c>
      <c r="J60" s="12">
        <v>0</v>
      </c>
      <c r="K60" s="12">
        <v>1265</v>
      </c>
      <c r="L60" s="11" t="s">
        <v>43</v>
      </c>
      <c r="M60" s="11"/>
    </row>
    <row r="61" spans="1:13" s="26" customFormat="1" ht="30">
      <c r="A61" s="22">
        <v>4</v>
      </c>
      <c r="B61" s="23" t="s">
        <v>60</v>
      </c>
      <c r="C61" s="23"/>
      <c r="D61" s="24"/>
      <c r="E61" s="28"/>
      <c r="F61" s="28"/>
      <c r="G61" s="28"/>
      <c r="H61" s="28"/>
      <c r="I61" s="12">
        <f t="shared" si="0"/>
        <v>495</v>
      </c>
      <c r="J61" s="28"/>
      <c r="K61" s="12">
        <v>495</v>
      </c>
      <c r="L61" s="22" t="s">
        <v>52</v>
      </c>
      <c r="M61" s="22"/>
    </row>
    <row r="62" spans="1:13" s="26" customFormat="1" ht="45">
      <c r="A62" s="9">
        <v>5</v>
      </c>
      <c r="B62" s="23" t="s">
        <v>58</v>
      </c>
      <c r="C62" s="23"/>
      <c r="D62" s="24"/>
      <c r="E62" s="28"/>
      <c r="F62" s="28"/>
      <c r="G62" s="28"/>
      <c r="H62" s="28"/>
      <c r="I62" s="12">
        <f t="shared" si="0"/>
        <v>45.84</v>
      </c>
      <c r="J62" s="29">
        <v>0</v>
      </c>
      <c r="K62" s="12">
        <v>45.84</v>
      </c>
      <c r="L62" s="22" t="s">
        <v>52</v>
      </c>
      <c r="M62" s="22"/>
    </row>
    <row r="63" spans="1:13" ht="45">
      <c r="A63" s="19" t="s">
        <v>26</v>
      </c>
      <c r="B63" s="32" t="s">
        <v>63</v>
      </c>
      <c r="C63" s="33"/>
      <c r="D63" s="34"/>
      <c r="E63" s="35"/>
      <c r="F63" s="35"/>
      <c r="G63" s="35"/>
      <c r="H63" s="35"/>
      <c r="I63" s="16">
        <f>J63+K63</f>
        <v>600</v>
      </c>
      <c r="J63" s="29">
        <v>0</v>
      </c>
      <c r="K63" s="36">
        <v>600</v>
      </c>
      <c r="L63" s="37" t="s">
        <v>29</v>
      </c>
      <c r="M63" s="37"/>
    </row>
    <row r="64" spans="1:13" ht="85.5">
      <c r="A64" s="19" t="s">
        <v>27</v>
      </c>
      <c r="B64" s="38" t="s">
        <v>69</v>
      </c>
      <c r="C64" s="33"/>
      <c r="D64" s="34"/>
      <c r="E64" s="35"/>
      <c r="F64" s="35"/>
      <c r="G64" s="35"/>
      <c r="H64" s="35"/>
      <c r="I64" s="16">
        <f>K64</f>
        <v>190</v>
      </c>
      <c r="J64" s="29"/>
      <c r="K64" s="36">
        <v>190</v>
      </c>
      <c r="L64" s="37" t="s">
        <v>61</v>
      </c>
      <c r="M64" s="37"/>
    </row>
    <row r="65" spans="1:13" s="18" customFormat="1" ht="42.75">
      <c r="A65" s="19" t="s">
        <v>28</v>
      </c>
      <c r="B65" s="32" t="s">
        <v>58</v>
      </c>
      <c r="C65" s="39"/>
      <c r="D65" s="40"/>
      <c r="E65" s="41"/>
      <c r="F65" s="41"/>
      <c r="G65" s="41"/>
      <c r="H65" s="41"/>
      <c r="I65" s="16">
        <f>J65+K65</f>
        <v>17</v>
      </c>
      <c r="J65" s="15">
        <v>0</v>
      </c>
      <c r="K65" s="16">
        <v>17</v>
      </c>
      <c r="L65" s="37" t="s">
        <v>30</v>
      </c>
      <c r="M65" s="37"/>
    </row>
    <row r="66" spans="1:13" ht="42.75">
      <c r="A66" s="19" t="s">
        <v>62</v>
      </c>
      <c r="B66" s="42" t="s">
        <v>59</v>
      </c>
      <c r="C66" s="33"/>
      <c r="D66" s="34"/>
      <c r="E66" s="35"/>
      <c r="F66" s="35"/>
      <c r="G66" s="35"/>
      <c r="H66" s="35"/>
      <c r="I66" s="16">
        <f>J66+K66</f>
        <v>370</v>
      </c>
      <c r="J66" s="29">
        <v>0</v>
      </c>
      <c r="K66" s="36">
        <v>370</v>
      </c>
      <c r="L66" s="43"/>
      <c r="M66" s="43"/>
    </row>
    <row r="67" spans="1:13" ht="30">
      <c r="A67" s="22">
        <v>1</v>
      </c>
      <c r="B67" s="23" t="s">
        <v>57</v>
      </c>
      <c r="C67" s="33"/>
      <c r="D67" s="34"/>
      <c r="E67" s="35"/>
      <c r="F67" s="35"/>
      <c r="G67" s="35"/>
      <c r="H67" s="35"/>
      <c r="I67" s="12">
        <f aca="true" t="shared" si="1" ref="I67:I77">J67+K67</f>
        <v>20</v>
      </c>
      <c r="J67" s="29">
        <v>0</v>
      </c>
      <c r="K67" s="44">
        <v>20</v>
      </c>
      <c r="L67" s="37" t="s">
        <v>31</v>
      </c>
      <c r="M67" s="37"/>
    </row>
    <row r="68" spans="1:13" ht="30">
      <c r="A68" s="22">
        <v>2</v>
      </c>
      <c r="B68" s="23" t="s">
        <v>57</v>
      </c>
      <c r="C68" s="33"/>
      <c r="D68" s="34"/>
      <c r="E68" s="35"/>
      <c r="F68" s="35"/>
      <c r="G68" s="35"/>
      <c r="H68" s="35"/>
      <c r="I68" s="12">
        <f t="shared" si="1"/>
        <v>150</v>
      </c>
      <c r="J68" s="29">
        <v>0</v>
      </c>
      <c r="K68" s="44">
        <v>150</v>
      </c>
      <c r="L68" s="37" t="s">
        <v>30</v>
      </c>
      <c r="M68" s="37"/>
    </row>
    <row r="69" spans="1:13" ht="30">
      <c r="A69" s="22">
        <v>3</v>
      </c>
      <c r="B69" s="23" t="s">
        <v>57</v>
      </c>
      <c r="C69" s="33"/>
      <c r="D69" s="34"/>
      <c r="E69" s="35"/>
      <c r="F69" s="35"/>
      <c r="G69" s="35"/>
      <c r="H69" s="35"/>
      <c r="I69" s="12">
        <f t="shared" si="1"/>
        <v>20</v>
      </c>
      <c r="J69" s="29">
        <v>0</v>
      </c>
      <c r="K69" s="44">
        <v>20</v>
      </c>
      <c r="L69" s="37" t="s">
        <v>32</v>
      </c>
      <c r="M69" s="37"/>
    </row>
    <row r="70" spans="1:13" ht="30">
      <c r="A70" s="22">
        <v>4</v>
      </c>
      <c r="B70" s="23" t="s">
        <v>57</v>
      </c>
      <c r="C70" s="33"/>
      <c r="D70" s="34"/>
      <c r="E70" s="35"/>
      <c r="F70" s="35"/>
      <c r="G70" s="35"/>
      <c r="H70" s="35"/>
      <c r="I70" s="12">
        <f t="shared" si="1"/>
        <v>20</v>
      </c>
      <c r="J70" s="29">
        <v>0</v>
      </c>
      <c r="K70" s="44">
        <v>20</v>
      </c>
      <c r="L70" s="37" t="s">
        <v>33</v>
      </c>
      <c r="M70" s="37"/>
    </row>
    <row r="71" spans="1:13" ht="30">
      <c r="A71" s="22">
        <v>5</v>
      </c>
      <c r="B71" s="23" t="s">
        <v>57</v>
      </c>
      <c r="C71" s="33"/>
      <c r="D71" s="34"/>
      <c r="E71" s="35"/>
      <c r="F71" s="35"/>
      <c r="G71" s="35"/>
      <c r="H71" s="35"/>
      <c r="I71" s="12">
        <f t="shared" si="1"/>
        <v>20</v>
      </c>
      <c r="J71" s="29">
        <v>0</v>
      </c>
      <c r="K71" s="44">
        <v>20</v>
      </c>
      <c r="L71" s="37" t="s">
        <v>34</v>
      </c>
      <c r="M71" s="37"/>
    </row>
    <row r="72" spans="1:13" ht="30">
      <c r="A72" s="22">
        <v>6</v>
      </c>
      <c r="B72" s="23" t="s">
        <v>57</v>
      </c>
      <c r="C72" s="33"/>
      <c r="D72" s="34"/>
      <c r="E72" s="35"/>
      <c r="F72" s="35"/>
      <c r="G72" s="35"/>
      <c r="H72" s="35"/>
      <c r="I72" s="12">
        <f t="shared" si="1"/>
        <v>20</v>
      </c>
      <c r="J72" s="29">
        <v>0</v>
      </c>
      <c r="K72" s="44">
        <v>20</v>
      </c>
      <c r="L72" s="37" t="s">
        <v>35</v>
      </c>
      <c r="M72" s="37"/>
    </row>
    <row r="73" spans="1:13" ht="45">
      <c r="A73" s="22">
        <v>7</v>
      </c>
      <c r="B73" s="23" t="s">
        <v>57</v>
      </c>
      <c r="C73" s="33"/>
      <c r="D73" s="34"/>
      <c r="E73" s="35"/>
      <c r="F73" s="35"/>
      <c r="G73" s="35"/>
      <c r="H73" s="35"/>
      <c r="I73" s="12">
        <f>J73+K73</f>
        <v>20</v>
      </c>
      <c r="J73" s="29">
        <v>0</v>
      </c>
      <c r="K73" s="44">
        <v>20</v>
      </c>
      <c r="L73" s="37" t="s">
        <v>54</v>
      </c>
      <c r="M73" s="37"/>
    </row>
    <row r="74" spans="1:13" ht="30">
      <c r="A74" s="22">
        <v>8</v>
      </c>
      <c r="B74" s="23" t="s">
        <v>57</v>
      </c>
      <c r="C74" s="33"/>
      <c r="D74" s="34"/>
      <c r="E74" s="35"/>
      <c r="F74" s="35"/>
      <c r="G74" s="35"/>
      <c r="H74" s="35"/>
      <c r="I74" s="12">
        <f t="shared" si="1"/>
        <v>20</v>
      </c>
      <c r="J74" s="29">
        <v>0</v>
      </c>
      <c r="K74" s="44">
        <v>20</v>
      </c>
      <c r="L74" s="37" t="s">
        <v>36</v>
      </c>
      <c r="M74" s="37"/>
    </row>
    <row r="75" spans="1:13" ht="30">
      <c r="A75" s="22">
        <v>9</v>
      </c>
      <c r="B75" s="23" t="s">
        <v>57</v>
      </c>
      <c r="C75" s="33"/>
      <c r="D75" s="34"/>
      <c r="E75" s="35"/>
      <c r="F75" s="35"/>
      <c r="G75" s="35"/>
      <c r="H75" s="35"/>
      <c r="I75" s="12">
        <f t="shared" si="1"/>
        <v>20</v>
      </c>
      <c r="J75" s="29">
        <v>0</v>
      </c>
      <c r="K75" s="44">
        <v>20</v>
      </c>
      <c r="L75" s="37" t="s">
        <v>37</v>
      </c>
      <c r="M75" s="37"/>
    </row>
    <row r="76" spans="1:13" ht="30">
      <c r="A76" s="22">
        <v>10</v>
      </c>
      <c r="B76" s="23" t="s">
        <v>57</v>
      </c>
      <c r="C76" s="33"/>
      <c r="D76" s="34"/>
      <c r="E76" s="35"/>
      <c r="F76" s="35"/>
      <c r="G76" s="35"/>
      <c r="H76" s="35"/>
      <c r="I76" s="12">
        <f t="shared" si="1"/>
        <v>20</v>
      </c>
      <c r="J76" s="29">
        <v>0</v>
      </c>
      <c r="K76" s="44">
        <v>20</v>
      </c>
      <c r="L76" s="37" t="s">
        <v>38</v>
      </c>
      <c r="M76" s="37"/>
    </row>
    <row r="77" spans="1:13" ht="30">
      <c r="A77" s="22">
        <v>11</v>
      </c>
      <c r="B77" s="23" t="s">
        <v>57</v>
      </c>
      <c r="C77" s="33"/>
      <c r="D77" s="34"/>
      <c r="E77" s="35"/>
      <c r="F77" s="35"/>
      <c r="G77" s="35"/>
      <c r="H77" s="35"/>
      <c r="I77" s="12">
        <f t="shared" si="1"/>
        <v>20</v>
      </c>
      <c r="J77" s="29">
        <v>0</v>
      </c>
      <c r="K77" s="44">
        <v>20</v>
      </c>
      <c r="L77" s="37" t="s">
        <v>39</v>
      </c>
      <c r="M77" s="37"/>
    </row>
    <row r="78" spans="1:13" ht="30">
      <c r="A78" s="22">
        <v>12</v>
      </c>
      <c r="B78" s="23" t="s">
        <v>57</v>
      </c>
      <c r="C78" s="33"/>
      <c r="D78" s="34"/>
      <c r="E78" s="35"/>
      <c r="F78" s="35"/>
      <c r="G78" s="35"/>
      <c r="H78" s="35"/>
      <c r="I78" s="12">
        <f>J78+K78</f>
        <v>20</v>
      </c>
      <c r="J78" s="29">
        <v>0</v>
      </c>
      <c r="K78" s="44">
        <v>20</v>
      </c>
      <c r="L78" s="37" t="s">
        <v>40</v>
      </c>
      <c r="M78" s="37"/>
    </row>
    <row r="79" spans="1:13" s="49" customFormat="1" ht="36.75" customHeight="1">
      <c r="A79" s="60" t="s">
        <v>75</v>
      </c>
      <c r="B79" s="60"/>
      <c r="C79" s="60"/>
      <c r="D79" s="60"/>
      <c r="E79" s="60"/>
      <c r="F79" s="60"/>
      <c r="G79" s="60"/>
      <c r="H79" s="60"/>
      <c r="I79" s="60"/>
      <c r="J79" s="60"/>
      <c r="K79" s="60"/>
      <c r="L79" s="60"/>
      <c r="M79" s="48"/>
    </row>
    <row r="80" ht="30" customHeight="1"/>
    <row r="81" ht="30" customHeight="1"/>
    <row r="82" ht="30" customHeight="1"/>
    <row r="83" ht="30" customHeight="1"/>
    <row r="84" ht="30" customHeight="1"/>
    <row r="85" ht="30" customHeight="1"/>
  </sheetData>
  <sheetProtection/>
  <mergeCells count="17">
    <mergeCell ref="A79:L79"/>
    <mergeCell ref="A1:L1"/>
    <mergeCell ref="A2:L2"/>
    <mergeCell ref="L4:L6"/>
    <mergeCell ref="I3:L3"/>
    <mergeCell ref="A4:A6"/>
    <mergeCell ref="B4:B6"/>
    <mergeCell ref="C4:C6"/>
    <mergeCell ref="M4:M6"/>
    <mergeCell ref="D5:D6"/>
    <mergeCell ref="E5:F5"/>
    <mergeCell ref="I5:I6"/>
    <mergeCell ref="J5:K5"/>
    <mergeCell ref="D4:F4"/>
    <mergeCell ref="G4:G6"/>
    <mergeCell ref="H4:H6"/>
    <mergeCell ref="I4:K4"/>
  </mergeCells>
  <printOptions/>
  <pageMargins left="0.25" right="0.25" top="0.5" bottom="0.5" header="0" footer="0"/>
  <pageSetup firstPageNumber="3" useFirstPageNumber="1" horizontalDpi="600" verticalDpi="600" orientation="landscape" paperSize="9" r:id="rId1"/>
  <headerFooter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19.4.2016 _ PL QD ke hoach MTQG NTM nam 2016.xls</dc:title>
  <dc:subject/>
  <dc:creator>Hà Đức Sơn</dc:creator>
  <cp:keywords/>
  <dc:description/>
  <cp:lastModifiedBy>Nga do</cp:lastModifiedBy>
  <cp:lastPrinted>2016-04-24T09:10:25Z</cp:lastPrinted>
  <dcterms:created xsi:type="dcterms:W3CDTF">2016-01-27T03:23:21Z</dcterms:created>
  <dcterms:modified xsi:type="dcterms:W3CDTF">2016-11-15T01:54:56Z</dcterms:modified>
  <cp:category/>
  <cp:version/>
  <cp:contentType/>
  <cp:contentStatus/>
</cp:coreProperties>
</file>